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drawings/drawing13.xml" ContentType="application/vnd.openxmlformats-officedocument.drawing+xml"/>
  <Override PartName="/xl/charts/chart1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OHVO\pracovní verze MH\RVVI zasedání\383. RVVI\"/>
    </mc:Choice>
  </mc:AlternateContent>
  <bookViews>
    <workbookView xWindow="7665" yWindow="180" windowWidth="13080" windowHeight="11760" tabRatio="685" activeTab="4"/>
  </bookViews>
  <sheets>
    <sheet name="AV" sheetId="14" r:id="rId1"/>
    <sheet name="MD" sheetId="12" r:id="rId2"/>
    <sheet name="MK" sheetId="2" r:id="rId3"/>
    <sheet name="MO" sheetId="3" r:id="rId4"/>
    <sheet name="MPO" sheetId="13" r:id="rId5"/>
    <sheet name="MPSV" sheetId="4" r:id="rId6"/>
    <sheet name="MŠMT rez" sheetId="10" r:id="rId7"/>
    <sheet name="MŠMT VŠ" sheetId="15" r:id="rId8"/>
    <sheet name="MV" sheetId="11" r:id="rId9"/>
    <sheet name="MZd" sheetId="5" r:id="rId10"/>
    <sheet name="MZe" sheetId="6" r:id="rId11"/>
    <sheet name="MZV" sheetId="8" r:id="rId12"/>
    <sheet name="MŽP" sheetId="7" r:id="rId13"/>
  </sheets>
  <definedNames>
    <definedName name="_xlnm._FilterDatabase" localSheetId="4" hidden="1">MPO!$A$17:$C$32</definedName>
    <definedName name="_xlnm._FilterDatabase" localSheetId="6" hidden="1">'MŠMT rez'!#REF!</definedName>
    <definedName name="_xlnm._FilterDatabase" localSheetId="7" hidden="1">'MŠMT VŠ'!#REF!</definedName>
    <definedName name="_xlnm._FilterDatabase" localSheetId="8" hidden="1">MV!$C$14:$C$22</definedName>
    <definedName name="_xlnm.Print_Titles" localSheetId="6">'MŠMT rez'!$10:$10</definedName>
    <definedName name="_xlnm.Print_Titles" localSheetId="7">'MŠMT VŠ'!$16:$16</definedName>
    <definedName name="_xlnm.Print_Area" localSheetId="4">MPO!$A$1:$C$32</definedName>
    <definedName name="_xlnm.Print_Area" localSheetId="5">MPSV!$A$2:$A$19</definedName>
  </definedNames>
  <calcPr calcId="162913"/>
</workbook>
</file>

<file path=xl/calcChain.xml><?xml version="1.0" encoding="utf-8"?>
<calcChain xmlns="http://schemas.openxmlformats.org/spreadsheetml/2006/main">
  <c r="E18" i="15" l="1"/>
  <c r="F18" i="15"/>
  <c r="E19" i="15"/>
  <c r="F19" i="15"/>
  <c r="E20" i="15"/>
  <c r="F20" i="15"/>
  <c r="E21" i="15"/>
  <c r="F21" i="15"/>
  <c r="E22" i="15"/>
  <c r="F22" i="15"/>
  <c r="E23" i="15"/>
  <c r="F23" i="15"/>
  <c r="E24" i="15"/>
  <c r="F24" i="15"/>
  <c r="E25" i="15"/>
  <c r="F25" i="15"/>
  <c r="E26" i="15"/>
  <c r="F26" i="15"/>
  <c r="E27" i="15"/>
  <c r="F27" i="15"/>
  <c r="E28" i="15"/>
  <c r="F28" i="15"/>
  <c r="E29" i="15"/>
  <c r="F29" i="15"/>
  <c r="E30" i="15"/>
  <c r="F30" i="15"/>
  <c r="E31" i="15"/>
  <c r="F31" i="15"/>
  <c r="E32" i="15"/>
  <c r="F32" i="15"/>
  <c r="E33" i="15"/>
  <c r="F33" i="15"/>
  <c r="E34" i="15"/>
  <c r="F34" i="15"/>
  <c r="E35" i="15"/>
  <c r="F35" i="15"/>
  <c r="E36" i="15"/>
  <c r="F36" i="15"/>
  <c r="E37" i="15"/>
  <c r="F37" i="15"/>
  <c r="E38" i="15"/>
  <c r="F38" i="15"/>
  <c r="E39" i="15"/>
  <c r="F39" i="15"/>
  <c r="E40" i="15"/>
  <c r="F40" i="15"/>
  <c r="E41" i="15"/>
  <c r="F41" i="15"/>
  <c r="E42" i="15"/>
  <c r="F42" i="15"/>
  <c r="E43" i="15"/>
  <c r="E44" i="15"/>
  <c r="E48" i="15" s="1"/>
  <c r="F44" i="15"/>
  <c r="E45" i="15"/>
  <c r="F45" i="15"/>
  <c r="E46" i="15"/>
  <c r="F46" i="15"/>
  <c r="E47" i="15"/>
  <c r="F47" i="15"/>
  <c r="C48" i="15"/>
  <c r="D48" i="15"/>
  <c r="F48" i="15" s="1"/>
  <c r="E19" i="14" l="1"/>
  <c r="F19" i="14"/>
  <c r="E20" i="14"/>
  <c r="F20" i="14"/>
  <c r="E21" i="14"/>
  <c r="F21" i="14"/>
  <c r="E22" i="14"/>
  <c r="F22" i="14"/>
  <c r="E23" i="14"/>
  <c r="F23" i="14"/>
  <c r="E24" i="14"/>
  <c r="F24" i="14"/>
  <c r="E25" i="14"/>
  <c r="F25" i="14"/>
  <c r="E26" i="14"/>
  <c r="F26" i="14"/>
  <c r="E27" i="14"/>
  <c r="F27" i="14"/>
  <c r="E28" i="14"/>
  <c r="F28" i="14"/>
  <c r="E29" i="14"/>
  <c r="F29" i="14"/>
  <c r="E30" i="14"/>
  <c r="F30" i="14"/>
  <c r="E31" i="14"/>
  <c r="F31" i="14"/>
  <c r="E32" i="14"/>
  <c r="F32" i="14"/>
  <c r="E33" i="14"/>
  <c r="F33" i="14"/>
  <c r="E34" i="14"/>
  <c r="F34" i="14"/>
  <c r="E35" i="14"/>
  <c r="F35" i="14"/>
  <c r="E36" i="14"/>
  <c r="F36" i="14"/>
  <c r="E37" i="14"/>
  <c r="F37" i="14"/>
  <c r="E38" i="14"/>
  <c r="F38" i="14"/>
  <c r="E39" i="14"/>
  <c r="F39" i="14"/>
  <c r="E40" i="14"/>
  <c r="F40" i="14"/>
  <c r="E41" i="14"/>
  <c r="F41" i="14"/>
  <c r="E42" i="14"/>
  <c r="F42" i="14"/>
  <c r="E43" i="14"/>
  <c r="E73" i="14" s="1"/>
  <c r="F43" i="14"/>
  <c r="E44" i="14"/>
  <c r="F44" i="14"/>
  <c r="E45" i="14"/>
  <c r="F45" i="14"/>
  <c r="E46" i="14"/>
  <c r="F46" i="14"/>
  <c r="E47" i="14"/>
  <c r="F47" i="14"/>
  <c r="E48" i="14"/>
  <c r="F48" i="14"/>
  <c r="E49" i="14"/>
  <c r="F49" i="14"/>
  <c r="E50" i="14"/>
  <c r="F50" i="14"/>
  <c r="E51" i="14"/>
  <c r="F51" i="14"/>
  <c r="E52" i="14"/>
  <c r="F52" i="14"/>
  <c r="E53" i="14"/>
  <c r="F53" i="14"/>
  <c r="E54" i="14"/>
  <c r="F54" i="14"/>
  <c r="E55" i="14"/>
  <c r="F55" i="14"/>
  <c r="E56" i="14"/>
  <c r="F56" i="14"/>
  <c r="E57" i="14"/>
  <c r="F57" i="14"/>
  <c r="E58" i="14"/>
  <c r="F58" i="14"/>
  <c r="E59" i="14"/>
  <c r="F59" i="14"/>
  <c r="E60" i="14"/>
  <c r="F60" i="14"/>
  <c r="E61" i="14"/>
  <c r="F61" i="14"/>
  <c r="E62" i="14"/>
  <c r="F62" i="14"/>
  <c r="E63" i="14"/>
  <c r="F63" i="14"/>
  <c r="E64" i="14"/>
  <c r="F64" i="14"/>
  <c r="E65" i="14"/>
  <c r="F65" i="14"/>
  <c r="E66" i="14"/>
  <c r="F66" i="14"/>
  <c r="E67" i="14"/>
  <c r="F67" i="14"/>
  <c r="E68" i="14"/>
  <c r="F68" i="14"/>
  <c r="E69" i="14"/>
  <c r="F69" i="14"/>
  <c r="E70" i="14"/>
  <c r="F70" i="14"/>
  <c r="E71" i="14"/>
  <c r="F71" i="14"/>
  <c r="E72" i="14"/>
  <c r="F72" i="14"/>
  <c r="C73" i="14"/>
  <c r="F73" i="14" s="1"/>
  <c r="D73" i="14"/>
  <c r="D39" i="5" l="1"/>
  <c r="C39" i="5"/>
  <c r="F39" i="5" s="1"/>
  <c r="F37" i="5"/>
  <c r="E37" i="5"/>
  <c r="F35" i="5"/>
  <c r="E35" i="5"/>
  <c r="F34" i="5"/>
  <c r="E34" i="5"/>
  <c r="F33" i="5"/>
  <c r="E33" i="5"/>
  <c r="F32" i="5"/>
  <c r="E32" i="5"/>
  <c r="F31" i="5"/>
  <c r="E31" i="5"/>
  <c r="F30" i="5"/>
  <c r="E30" i="5"/>
  <c r="F29" i="5"/>
  <c r="E29" i="5"/>
  <c r="F28" i="5"/>
  <c r="E28" i="5"/>
  <c r="E27" i="5"/>
  <c r="F26" i="5"/>
  <c r="E26" i="5"/>
  <c r="F25" i="5"/>
  <c r="E25" i="5"/>
  <c r="F24" i="5"/>
  <c r="E24" i="5"/>
  <c r="F23" i="5"/>
  <c r="E23" i="5"/>
  <c r="F22" i="5"/>
  <c r="E22" i="5"/>
  <c r="F21" i="5"/>
  <c r="E21" i="5"/>
  <c r="F20" i="5"/>
  <c r="E20" i="5"/>
  <c r="F19" i="5"/>
  <c r="E19" i="5"/>
  <c r="F18" i="5"/>
  <c r="E18" i="5"/>
  <c r="F17" i="5"/>
  <c r="E17" i="5"/>
  <c r="D38" i="2"/>
  <c r="F38" i="2" s="1"/>
  <c r="C38" i="2"/>
  <c r="E37" i="2"/>
  <c r="F36" i="2"/>
  <c r="E36" i="2"/>
  <c r="F35" i="2"/>
  <c r="E35" i="2"/>
  <c r="F34" i="2"/>
  <c r="E34" i="2"/>
  <c r="F33" i="2"/>
  <c r="E33" i="2"/>
  <c r="F32" i="2"/>
  <c r="E32" i="2"/>
  <c r="F31" i="2"/>
  <c r="E31" i="2"/>
  <c r="F30" i="2"/>
  <c r="E30" i="2"/>
  <c r="F29" i="2"/>
  <c r="E29" i="2"/>
  <c r="F28" i="2"/>
  <c r="E28" i="2"/>
  <c r="F27" i="2"/>
  <c r="E27" i="2"/>
  <c r="F26" i="2"/>
  <c r="E26" i="2"/>
  <c r="F25" i="2"/>
  <c r="E25" i="2"/>
  <c r="E24" i="2"/>
  <c r="F23" i="2"/>
  <c r="E23" i="2"/>
  <c r="F22" i="2"/>
  <c r="E22" i="2"/>
  <c r="F21" i="2"/>
  <c r="E21" i="2"/>
  <c r="F20" i="2"/>
  <c r="E20" i="2"/>
  <c r="F19" i="2"/>
  <c r="E19" i="2"/>
  <c r="F18" i="2"/>
  <c r="E18" i="2"/>
  <c r="F17" i="10"/>
  <c r="D17" i="10"/>
  <c r="C17" i="10"/>
  <c r="F16" i="10"/>
  <c r="E16" i="10"/>
  <c r="F15" i="10"/>
  <c r="E15" i="10"/>
  <c r="F14" i="10"/>
  <c r="E14" i="10"/>
  <c r="F13" i="10"/>
  <c r="E13" i="10"/>
  <c r="F12" i="10"/>
  <c r="E12" i="10"/>
  <c r="E17" i="10" s="1"/>
  <c r="D35" i="6"/>
  <c r="F35" i="6" s="1"/>
  <c r="C35" i="6"/>
  <c r="F34" i="6"/>
  <c r="E34" i="6"/>
  <c r="F33" i="6"/>
  <c r="E33" i="6"/>
  <c r="F32" i="6"/>
  <c r="E32" i="6"/>
  <c r="F31" i="6"/>
  <c r="E31" i="6"/>
  <c r="F30" i="6"/>
  <c r="E30" i="6"/>
  <c r="F29" i="6"/>
  <c r="E29" i="6"/>
  <c r="F28" i="6"/>
  <c r="E28" i="6"/>
  <c r="F27" i="6"/>
  <c r="E27" i="6"/>
  <c r="F26" i="6"/>
  <c r="E26" i="6"/>
  <c r="F25" i="6"/>
  <c r="E25" i="6"/>
  <c r="F24" i="6"/>
  <c r="E24" i="6"/>
  <c r="F23" i="6"/>
  <c r="E23" i="6"/>
  <c r="F22" i="6"/>
  <c r="E22" i="6"/>
  <c r="F21" i="6"/>
  <c r="E21" i="6"/>
  <c r="F20" i="6"/>
  <c r="E20" i="6"/>
  <c r="F19" i="6"/>
  <c r="E19" i="6"/>
  <c r="F18" i="6"/>
  <c r="E18" i="6"/>
  <c r="F17" i="6"/>
  <c r="E17" i="6"/>
  <c r="F16" i="6"/>
  <c r="E16" i="6"/>
  <c r="E35" i="6" s="1"/>
  <c r="F15" i="6"/>
  <c r="E15" i="6"/>
  <c r="D13" i="12"/>
  <c r="C13" i="12"/>
  <c r="F12" i="12"/>
  <c r="E12" i="12"/>
  <c r="E13" i="12" s="1"/>
  <c r="F32" i="13"/>
  <c r="E32" i="13"/>
  <c r="D32" i="13"/>
  <c r="C32" i="13"/>
  <c r="F31" i="13"/>
  <c r="E31" i="13"/>
  <c r="F30" i="13"/>
  <c r="E30" i="13"/>
  <c r="F29" i="13"/>
  <c r="E29" i="13"/>
  <c r="F28" i="13"/>
  <c r="E28" i="13"/>
  <c r="F27" i="13"/>
  <c r="E27" i="13"/>
  <c r="F26" i="13"/>
  <c r="E26" i="13"/>
  <c r="E25" i="13"/>
  <c r="F24" i="13"/>
  <c r="E24" i="13"/>
  <c r="F23" i="13"/>
  <c r="E23" i="13"/>
  <c r="F22" i="13"/>
  <c r="E22" i="13"/>
  <c r="F21" i="13"/>
  <c r="E21" i="13"/>
  <c r="F20" i="13"/>
  <c r="E20" i="13"/>
  <c r="F19" i="13"/>
  <c r="E19" i="13"/>
  <c r="F18" i="13"/>
  <c r="E18" i="13"/>
  <c r="D22" i="7"/>
  <c r="F22" i="7" s="1"/>
  <c r="C22" i="7"/>
  <c r="F21" i="7"/>
  <c r="E21" i="7"/>
  <c r="F20" i="7"/>
  <c r="E20" i="7"/>
  <c r="F19" i="7"/>
  <c r="E19" i="7"/>
  <c r="F18" i="7"/>
  <c r="E18" i="7"/>
  <c r="F17" i="7"/>
  <c r="E17" i="7"/>
  <c r="E22" i="7" s="1"/>
  <c r="F24" i="11"/>
  <c r="E24" i="11"/>
  <c r="D24" i="11"/>
  <c r="C24" i="11"/>
  <c r="E23" i="11"/>
  <c r="F22" i="11"/>
  <c r="E22" i="11"/>
  <c r="F21" i="11"/>
  <c r="E21" i="11"/>
  <c r="F20" i="11"/>
  <c r="E20" i="11"/>
  <c r="F19" i="11"/>
  <c r="E19" i="11"/>
  <c r="F18" i="11"/>
  <c r="E18" i="11"/>
  <c r="F17" i="11"/>
  <c r="E17" i="11"/>
  <c r="F16" i="11"/>
  <c r="E16" i="11"/>
  <c r="F15" i="11"/>
  <c r="E15" i="11"/>
  <c r="D17" i="4"/>
  <c r="C17" i="4"/>
  <c r="F16" i="4"/>
  <c r="E16" i="4"/>
  <c r="F15" i="4"/>
  <c r="E15" i="4"/>
  <c r="E17" i="4" s="1"/>
  <c r="F24" i="3"/>
  <c r="D24" i="3"/>
  <c r="C24" i="3"/>
  <c r="F23" i="3"/>
  <c r="E23" i="3"/>
  <c r="F22" i="3"/>
  <c r="E22" i="3"/>
  <c r="F21" i="3"/>
  <c r="E21" i="3"/>
  <c r="F20" i="3"/>
  <c r="E20" i="3"/>
  <c r="F19" i="3"/>
  <c r="E19" i="3"/>
  <c r="F18" i="3"/>
  <c r="E18" i="3"/>
  <c r="F18" i="8"/>
  <c r="E18" i="8"/>
  <c r="F17" i="8"/>
  <c r="E17" i="8"/>
  <c r="E39" i="5" l="1"/>
  <c r="E38" i="2"/>
  <c r="F13" i="12"/>
  <c r="F17" i="4"/>
</calcChain>
</file>

<file path=xl/sharedStrings.xml><?xml version="1.0" encoding="utf-8"?>
<sst xmlns="http://schemas.openxmlformats.org/spreadsheetml/2006/main" count="520" uniqueCount="232">
  <si>
    <t>Celkový součet</t>
  </si>
  <si>
    <t>Husitské muzeum v Táboře</t>
  </si>
  <si>
    <t>Institut umění - Divadelní ústav</t>
  </si>
  <si>
    <t>Moravská galerie v Brně</t>
  </si>
  <si>
    <t>Moravská zemská knihovna v Brně</t>
  </si>
  <si>
    <t>Moravské zemské muzeum</t>
  </si>
  <si>
    <t>Národní filmový archiv</t>
  </si>
  <si>
    <t>Národní galerie v Praze</t>
  </si>
  <si>
    <t>Národní informační a poradenské středisko pro kulturu</t>
  </si>
  <si>
    <t>Národní knihovna České republiky</t>
  </si>
  <si>
    <t>Národní muzeum</t>
  </si>
  <si>
    <t>Národní památkový ústav</t>
  </si>
  <si>
    <t>Národní technické museum</t>
  </si>
  <si>
    <t>Národní ústav lidové kultury</t>
  </si>
  <si>
    <t>Památník národního písemnictví</t>
  </si>
  <si>
    <t>Slezské zemské muzeum</t>
  </si>
  <si>
    <t>Technické muzeum v Brně</t>
  </si>
  <si>
    <t>Uměleckoprůmyslové museum v Praze</t>
  </si>
  <si>
    <t>Valašské muzeum v přírodě v Rožnově pod Radhoštěm</t>
  </si>
  <si>
    <t>CASRI - vědecké a servisní pracoviště tělesné výchovy</t>
  </si>
  <si>
    <t>Ministerstvo obrany / Vojenský veterinární ústav Hlučín</t>
  </si>
  <si>
    <t>Ministerstvo obrany / Vojenský zdravotní ústav Praha</t>
  </si>
  <si>
    <t>Ústřední vojenská nemocnice - Vojenská fakultní nemocnice Praha</t>
  </si>
  <si>
    <t>Vojenský výzkumný ústav, s.p.</t>
  </si>
  <si>
    <t>Výzkumný ústav bezpečnosti práce, v.v.i.</t>
  </si>
  <si>
    <t>Výzkumný ústav práce a sociálních věcí, v.v.i.</t>
  </si>
  <si>
    <t>Endokrinologický ústav</t>
  </si>
  <si>
    <t>Fakultní nemocnice Brno</t>
  </si>
  <si>
    <t>Fakultní nemocnice Hradec Králové</t>
  </si>
  <si>
    <t>Fakultní nemocnice Královské Vinohrady</t>
  </si>
  <si>
    <t>Fakultní nemocnice Olomouc</t>
  </si>
  <si>
    <t>Fakultní nemocnice Ostrava</t>
  </si>
  <si>
    <t>Fakultní nemocnice v Motole</t>
  </si>
  <si>
    <t>Institut klinické a experimentální medicíny</t>
  </si>
  <si>
    <t>Masarykův onkologický ústav</t>
  </si>
  <si>
    <t>Národní ústav duševního zdraví</t>
  </si>
  <si>
    <t>Nemocnice Na Bulovce</t>
  </si>
  <si>
    <t>Nemocnice Na Homolce</t>
  </si>
  <si>
    <t>Revmatologický ústav</t>
  </si>
  <si>
    <t>Thomayerova nemocnice</t>
  </si>
  <si>
    <t>Všeobecná fakultní nemocnice v Praze</t>
  </si>
  <si>
    <t>Agritec Plant Research s.r.o.</t>
  </si>
  <si>
    <t>Agrotest fyto, s.r.o.</t>
  </si>
  <si>
    <t>Agrovýzkum Rapotín s.r.o.</t>
  </si>
  <si>
    <t>Chmelařský institut s.r.o.</t>
  </si>
  <si>
    <t>OSEVA vývoj a výzkum s.r.o.</t>
  </si>
  <si>
    <t>Ústav zemědělské ekonomiky a informací</t>
  </si>
  <si>
    <t>Výzkumné centrum SELTON, s.r.o.</t>
  </si>
  <si>
    <t>Výzkumný a šlechtitelský ústav ovocnářský Holovousy s.r.o.</t>
  </si>
  <si>
    <t>Výzkumný ústav bramborářský Havlíčkův Brod, s.r.o.</t>
  </si>
  <si>
    <t>Výzkumný ústav lesního hospodářství a myslivosti, v.v.i.</t>
  </si>
  <si>
    <t>Výzkumný ústav meliorací a ochrany půdy, v.v.i.</t>
  </si>
  <si>
    <t>Výzkumný ústav mlékárenský s.r.o.</t>
  </si>
  <si>
    <t>Výzkumný ústav pivovarský a sladařský, a.s.</t>
  </si>
  <si>
    <t>Výzkumný ústav potravinářský Praha, v.v.i.</t>
  </si>
  <si>
    <t>Výzkumný ústav rostlinné výroby, v.v.i.</t>
  </si>
  <si>
    <t>Výzkumný ústav veterinárního lékařství, v.v.i.</t>
  </si>
  <si>
    <t>Výzkumný ústav zemědělské techniky, v.v.i.</t>
  </si>
  <si>
    <t>Výzkumný ústav živočišné výroby, v.v.i.</t>
  </si>
  <si>
    <t>Zemědělský výzkum, spol. s r.o.</t>
  </si>
  <si>
    <t>CENIA, česká informační agentura životního prostředí</t>
  </si>
  <si>
    <t>Česká geologická služba</t>
  </si>
  <si>
    <t>Český hydrometeorologický ústav</t>
  </si>
  <si>
    <t>Výzkumný ústav Silva Taroucy pro krajinu a okrasné zahradnictví, v.v.i.</t>
  </si>
  <si>
    <t>Technologické centrum Akademie věd České republiky</t>
  </si>
  <si>
    <t>Centrum pro studium vysokého školství, v.v.i.</t>
  </si>
  <si>
    <t>CESNET - zájmové sdružení právnických osob</t>
  </si>
  <si>
    <t>ENKI, o.p.s.</t>
  </si>
  <si>
    <t>Výzkumný ústav geodetický, topografický a kartografický, v. v. i.</t>
  </si>
  <si>
    <t>Národní archiv</t>
  </si>
  <si>
    <t>Centrum dopravního výzkumu, v.v.i.</t>
  </si>
  <si>
    <t>Výzkumný a zkušební letecký ústav, a.s.</t>
  </si>
  <si>
    <t>VÚTS, a.s.</t>
  </si>
  <si>
    <t>Centrum výzkumu Řež s.r.o.</t>
  </si>
  <si>
    <t>Český metrologický institut</t>
  </si>
  <si>
    <t>COMTES FHT a.s.</t>
  </si>
  <si>
    <t>Výzkumný a zkušební ústav Plzeň s.r.o.</t>
  </si>
  <si>
    <t>SVÚM a.s.</t>
  </si>
  <si>
    <t>MemBrain s.r.o.</t>
  </si>
  <si>
    <t>SVÚOM s.r.o.</t>
  </si>
  <si>
    <t>Centrum organické chemie s.r.o.</t>
  </si>
  <si>
    <t>Ministerstvo zahraničních věcí</t>
  </si>
  <si>
    <t>Ministerstvo obrany</t>
  </si>
  <si>
    <t>Ministerstvo práce a sociálních věcí</t>
  </si>
  <si>
    <t>Ministerstvo vnitra</t>
  </si>
  <si>
    <t>Ministerstvo životního prostředí</t>
  </si>
  <si>
    <t>Ministerstvo kultury</t>
  </si>
  <si>
    <t>Institut pro kriminologii a sociální prevenci (MS)</t>
  </si>
  <si>
    <t>Výzkumný ústav stavebních hmot, a.s.</t>
  </si>
  <si>
    <t>Centrum hydraulického výzkumu spol. s r.o.</t>
  </si>
  <si>
    <t>Muzeum umění Olomouc, státní příspěvková organizace</t>
  </si>
  <si>
    <t>Muzeum skla a bižuterie v Jablonci nad Nisou</t>
  </si>
  <si>
    <t>Fakultní nemocnice u sv. Anny v Brně</t>
  </si>
  <si>
    <t>Ústav hematologie a krevní transfúze</t>
  </si>
  <si>
    <t>Fakultní nemocnice Plzeň</t>
  </si>
  <si>
    <t>Výzkumný ústav vodohospodářský T. G. Masaryka v.v.i.</t>
  </si>
  <si>
    <t>Ministerstvo obrany / Univerzita obrany</t>
  </si>
  <si>
    <t>Národní zemědělské muzeum, s.p.o.</t>
  </si>
  <si>
    <t>Policejní akademie České republiky v Praze</t>
  </si>
  <si>
    <t>Státní ústav jaderné, chemické a biologické ochrany, v.v.i.</t>
  </si>
  <si>
    <t>Státní ústav radiační ochrany, v.v.i.</t>
  </si>
  <si>
    <t>Státní zdravotní ústav se sídlem v Praze</t>
  </si>
  <si>
    <t>Ústav mezinárodních vztahů, v.v.i.</t>
  </si>
  <si>
    <t>Policie ČR - Kriminalistický ústav Praha</t>
  </si>
  <si>
    <t>GŘ HZS - Institut ochrany obyvatelstva</t>
  </si>
  <si>
    <t>GŘ HZS - Technický ústav požární ochrany</t>
  </si>
  <si>
    <t>škála H20</t>
  </si>
  <si>
    <t>A</t>
  </si>
  <si>
    <t>C</t>
  </si>
  <si>
    <t>D</t>
  </si>
  <si>
    <t>B</t>
  </si>
  <si>
    <t>Zdravotní ústav se sídlem v Ostravě</t>
  </si>
  <si>
    <t>Centrum kardiovaskulární a transplantační chirurgie</t>
  </si>
  <si>
    <t>Dn/Cp</t>
  </si>
  <si>
    <t>absolutní nárůst</t>
  </si>
  <si>
    <t>procenta fixace</t>
  </si>
  <si>
    <t>Výchozí fixace 2018*</t>
  </si>
  <si>
    <t>*Výchozí fixace pro Metodiku 2017 byla stanovena jako vstupní částka přidělená jednotlivým VO podle výstupů Metodiky 2013-2016  (schváleno usnesením vlády  č. 309/2018) s tím, že další prostředky minimálně v rozsahu daném meziročním nárůstem DKRVO budou rozděleny na základě hodnocení. Výsledkem hodnocení bude rozdělení VO dle kvality výzkumu do 4 skupin (A, B, C, D). Viz Metodika Kapitola 3, str. 29.</t>
  </si>
  <si>
    <t>Ústav pro péči o matku a dítě</t>
  </si>
  <si>
    <t>Ministerstvo obrany - zpráva pro poskytovatele</t>
  </si>
  <si>
    <t>DKRVO 2022 verifikované**</t>
  </si>
  <si>
    <t>** Přidělená podpora: podklad Příloha F Návrh výdajů státního rozpočtu České republiky na výzkum, experimentální vývoj a inovace na rok 2022 se střednědobým výhledem na léta 2022 a 2023 a dlouhodobým výhledem do roku 2027, výše přidělené částky verifikována poskytovateli v polovině roku 2022.</t>
  </si>
  <si>
    <t>Ministerstvo dopravy - zpráva pro poskytovatele</t>
  </si>
  <si>
    <t>Ministerstvo kultury - zpráva pro poskytovatele</t>
  </si>
  <si>
    <t>Ministerstvo dopravy***</t>
  </si>
  <si>
    <t>*** DKRVO navýšeno o NPU  (Národní program udržitelnosti): fialové písmo, sloupec v grafu orámován.</t>
  </si>
  <si>
    <t>Ministerstvo zdravotnictví***</t>
  </si>
  <si>
    <t>Ministerstvo zemědělství***</t>
  </si>
  <si>
    <t>Ministerstvo zemědělství - zpráva pro poskytovatele</t>
  </si>
  <si>
    <t>MŠMT***</t>
  </si>
  <si>
    <t>Ministerstvo školství (rezorty) - zpráva pro poskytovatele</t>
  </si>
  <si>
    <t>Unipetrol výzkumně vzdělávací centrum, a.s. (ORLEN UniCRE a.s.)</t>
  </si>
  <si>
    <t>Ministerstvo průmyslu a obchodu***</t>
  </si>
  <si>
    <r>
      <t>*</t>
    </r>
    <r>
      <rPr>
        <i/>
        <sz val="10"/>
        <color theme="1"/>
        <rFont val="Calibri"/>
        <family val="2"/>
        <charset val="238"/>
        <scheme val="minor"/>
      </rPr>
      <t>Výchozí fixace pro Metodiku 2017 byla stanovena jako vstupní částka přidělená jednotlivým VO podle výstupů Metodiky 2013-2016  (schváleno usnesením vlády  č. 309/2018) s tím, že další prostředky minimálně v rozsahu daném meziročním nárůstem DKRVO budou rozděleny na základě hodnocení. Výsledkem hodnocení bude rozdělení VO dle kvality výzkumu do 4 skupin (A, B, C, D). Viz Metodika Kapitola 3, str. 29.</t>
    </r>
  </si>
  <si>
    <r>
      <t>*</t>
    </r>
    <r>
      <rPr>
        <i/>
        <sz val="9"/>
        <color theme="1"/>
        <rFont val="Calibri"/>
        <family val="2"/>
        <charset val="238"/>
        <scheme val="minor"/>
      </rPr>
      <t>Výchozí fixace pro Metodiku 2017 byla stanovena jako vstupní částka přidělená jednotlivým VO podle výstupů Metodiky 2013-2016  (schváleno usnesením vlády  č. 309/2018) s tím, že další prostředky minimálně v rozsahu daném meziročním nárůstem DKRVO budou rozděleny na základě hodnocení. Výsledkem hodnocení bude rozdělení VO dle kvality výzkumu do 4 skupin (A, B, C, D). Viz Metodika Kapitola 3, str. 29.</t>
    </r>
  </si>
  <si>
    <t xml:space="preserve"> - zpráva pro poskytovatele</t>
  </si>
  <si>
    <r>
      <t>*</t>
    </r>
    <r>
      <rPr>
        <i/>
        <sz val="9"/>
        <color theme="1"/>
        <rFont val="Calibri"/>
        <family val="2"/>
        <charset val="238"/>
        <scheme val="minor"/>
      </rPr>
      <t xml:space="preserve">Výchozí fixace pro Metodiku 2017 byla stanovena jako vstupní částka přidělená jednotlivým VO podle výstupů Metodiky 2013-2016  (schváleno usnesením vlády  č. 309/2018) s tím, že další prostředky minimálně v rozsahu daném meziročním nárůstem DKRVO budou rozděleny na základě hodnocení. Výsledkem hodnocení bude rozdělení VO dle kvality výzkumu do 4 skupin (A, B, C, D). Viz Metodika Kapitola 3, str. 29. V případě MPSV byla částka upravena podle skutečné výše čerpání neboť částka schválená vládou zde představovala jen zálohovou platbu. </t>
    </r>
  </si>
  <si>
    <t>Ministerstvo průmyslu a obchodu</t>
  </si>
  <si>
    <t>Materiálový a metalurgický výzkum s.r.o.</t>
  </si>
  <si>
    <t>Státní oblastní archiv v Praze</t>
  </si>
  <si>
    <t>Ministerstvo vnitra - zpráva pro poskytovatele</t>
  </si>
  <si>
    <t>Ministerstvo zdravotnictví - zpráva pro poskytovatele</t>
  </si>
  <si>
    <t xml:space="preserve"> + V roce fixace bylo součástí podpory pro FÚ AVČR také 200 mil pro ELI.</t>
  </si>
  <si>
    <t>Středisko společných činností AV ČR</t>
  </si>
  <si>
    <t>Ústav živočišné fyziologie a genetiky AV ČR</t>
  </si>
  <si>
    <t>Ústav termomechaniky AV ČR</t>
  </si>
  <si>
    <t>Ústav teorie informace a automatizace AV ČR</t>
  </si>
  <si>
    <t>Ústav teoretické a aplikované mechaniky AV ČR</t>
  </si>
  <si>
    <t>Ústav struktury a mechaniky hornin AV ČR</t>
  </si>
  <si>
    <t>Ústav státu a práva AV ČR</t>
  </si>
  <si>
    <t>Ústav přístrojové techniky AV ČR</t>
  </si>
  <si>
    <t>Ústav pro hydrodynamiku AV ČR</t>
  </si>
  <si>
    <t>Ústav makromolekulární chemie AV ČR</t>
  </si>
  <si>
    <t>Ústav jaderné fyziky AV ČR</t>
  </si>
  <si>
    <t>Ústav informatiky AV ČR</t>
  </si>
  <si>
    <t>Ústav chemických procesů AV ČR</t>
  </si>
  <si>
    <t>Ústav geoniky AV ČR</t>
  </si>
  <si>
    <t>Ústav fyziky plazmatu AV ČR</t>
  </si>
  <si>
    <t>Ústav fyziky atmosféry AV ČR</t>
  </si>
  <si>
    <t>Ústav fotoniky a elektroniky AV ČR</t>
  </si>
  <si>
    <t>Ústav anorganické chemie AV ČR</t>
  </si>
  <si>
    <t>Ústav analytické chemie AV ČR</t>
  </si>
  <si>
    <t>Sociologický ústav AV ČR</t>
  </si>
  <si>
    <t>Slovanský ústav AV ČR</t>
  </si>
  <si>
    <t>Psychologický ústav AV ČR</t>
  </si>
  <si>
    <t>Historický ústav AV ČR</t>
  </si>
  <si>
    <t>Geologický ústav AV ČR</t>
  </si>
  <si>
    <t>Ústav výzkumu globální změny AV ČR</t>
  </si>
  <si>
    <t>Ústav pro soudobé dějiny AV ČR</t>
  </si>
  <si>
    <t>Ústav pro jazyk český AV ČR</t>
  </si>
  <si>
    <t>Ústav pro českou literaturu AV ČR</t>
  </si>
  <si>
    <t>Ústav organické chemie a biochemie AV ČR</t>
  </si>
  <si>
    <t>Ústav molekulární genetiky AV ČR</t>
  </si>
  <si>
    <t>Ústav fyziky materiálů AV ČR</t>
  </si>
  <si>
    <t>Ústav fyzikální chemie J. Heyrovského AV ČR</t>
  </si>
  <si>
    <t>Ústav experimentální medicíny AV ČR</t>
  </si>
  <si>
    <t>Ústav experimentální botaniky AV ČR</t>
  </si>
  <si>
    <t>Ústav dějin umění AV ČR</t>
  </si>
  <si>
    <t>Ústav biologie obratlovců AV ČR</t>
  </si>
  <si>
    <t>Orientální ústav AV ČR</t>
  </si>
  <si>
    <t>Národohospodářský ústav AV ČR</t>
  </si>
  <si>
    <t>Mikrobiologický ústav AV ČR</t>
  </si>
  <si>
    <t>Matematický ústav AV ČR</t>
  </si>
  <si>
    <t>Masarykův ústav a Archiv AV ČR</t>
  </si>
  <si>
    <t>Knihovna AV ČR</t>
  </si>
  <si>
    <t>Geofyzikální ústav AV ČR</t>
  </si>
  <si>
    <t>Fyziologický ústav AV ČR</t>
  </si>
  <si>
    <r>
      <t>Fyzikální ústav AV ČR</t>
    </r>
    <r>
      <rPr>
        <vertAlign val="superscript"/>
        <sz val="11"/>
        <color rgb="FF7030A0"/>
        <rFont val="Calibri"/>
        <family val="2"/>
        <charset val="238"/>
        <scheme val="minor"/>
      </rPr>
      <t>+</t>
    </r>
  </si>
  <si>
    <t>Filosofický ústav AV ČR</t>
  </si>
  <si>
    <t>Etnologický ústav AV ČR</t>
  </si>
  <si>
    <t>Botanický ústav AV ČR</t>
  </si>
  <si>
    <t>Biotechnologický ústav AV ČR</t>
  </si>
  <si>
    <t>Biologické centrum AV ČR</t>
  </si>
  <si>
    <t>Biofyzikální ústav AV ČR</t>
  </si>
  <si>
    <t>Astronomický ústav AV ČR</t>
  </si>
  <si>
    <t>Archeologický ústav AV ČR, Praha</t>
  </si>
  <si>
    <t>Archeologický ústav AV ČR, Brno</t>
  </si>
  <si>
    <t>Akademie věd ČR***</t>
  </si>
  <si>
    <t>Akademie věd - zpráva pro poskytovatele</t>
  </si>
  <si>
    <t>*Výchozí fixace pro Metodiku 2017 byla stanovena jako vstupní částka přidělená jednotlivým VO podle výstupů Metodiky 2013-2016  (schváleno usnesením vlády  č.309/2018) s tím, že další prostředky minimálně v rozsahu daném meziročním nárůstem DKRVO budou rozděleny na základě hodnocení. Výsledkem hodnocení bude rozdělení VO dle kvality výzkumu do 4 skupin (A, B, C, D). Viz Metodika Kapitola 3, str. 29.</t>
  </si>
  <si>
    <t>Vysoká škola technická a ekonomická v Českých Budějovicích</t>
  </si>
  <si>
    <t>Vysoká škola polytechnická Jihlava</t>
  </si>
  <si>
    <t>Vysoká škola finanční a správní</t>
  </si>
  <si>
    <t>Univerzita Jana Amose Komenského Praha s.r.o.</t>
  </si>
  <si>
    <t>ŠKODA AUTO VYSOKÁ ŠKOLA o.p.s.</t>
  </si>
  <si>
    <t>Vysoká škola ekonomická v Praze</t>
  </si>
  <si>
    <t>Vysoká škola báňská - Technická univerzita Ostrava</t>
  </si>
  <si>
    <t>Veterinární a farmaceutická univerzita Brno</t>
  </si>
  <si>
    <t>Univerzita Tomáše Bati ve Zlíně</t>
  </si>
  <si>
    <t>Univerzita Jana Evangelisty Purkyně v Ústí nad Labem</t>
  </si>
  <si>
    <t>Univerzita Hradec Králové</t>
  </si>
  <si>
    <t>Technická univerzita v Liberci</t>
  </si>
  <si>
    <t>Slezská univerzita v Opavě</t>
  </si>
  <si>
    <t>Metropolitní univerzita Praha, o.p.s.</t>
  </si>
  <si>
    <t>Mendelova univerzita v Brně</t>
  </si>
  <si>
    <t>Janáčkova akademie múzických umění v Brně</t>
  </si>
  <si>
    <t>Akademie výtvarných umění v Praze</t>
  </si>
  <si>
    <t>Akademie múzických umění v Praze</t>
  </si>
  <si>
    <t>Západočeská univerzita v Plzni</t>
  </si>
  <si>
    <t>Vysoké učení technické v Brně</t>
  </si>
  <si>
    <t>Vysoká škola umělecko-průmyslová v Praze</t>
  </si>
  <si>
    <t>Univerzita Pardubice</t>
  </si>
  <si>
    <t>Ostravská univerzita v Ostravě</t>
  </si>
  <si>
    <t>Česká zemědělská univerzita v Praze</t>
  </si>
  <si>
    <t>Vysoká škola chemicko-technologická v Praze</t>
  </si>
  <si>
    <t>Univerzita Palackého v Olomouci</t>
  </si>
  <si>
    <t>Univerzita Karlova v Praze</t>
  </si>
  <si>
    <t>Masarykova univerzita</t>
  </si>
  <si>
    <t>Jihočeská univerzita v Českých Budějovicích</t>
  </si>
  <si>
    <t>České vysoké učení technické v Praze</t>
  </si>
  <si>
    <t>Ministerstvo školství, mládeže a tělovýchovy***</t>
  </si>
  <si>
    <t>Ministerstvo školství (vysoké školy) - zpráva pro poskytovatele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</si>
</sst>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_K_č"/>
  </numFmts>
  <fonts count="21"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sz val="10"/>
      <name val="Arial"/>
      <family val="2"/>
      <charset val="238"/>
    </font>
    <font>
      <b/>
      <sz val="11"/>
      <color indexed="8"/>
      <name val="Calibri"/>
      <family val="2"/>
      <charset val="238"/>
      <scheme val="minor"/>
    </font>
    <font>
      <sz val="11"/>
      <name val="Calibri"/>
      <family val="2"/>
      <charset val="238"/>
      <scheme val="minor"/>
    </font>
    <font>
      <b/>
      <sz val="14"/>
      <color indexed="8"/>
      <name val="Calibri"/>
      <family val="2"/>
      <charset val="238"/>
      <scheme val="minor"/>
    </font>
    <font>
      <sz val="11"/>
      <color rgb="FFFF0000"/>
      <name val="Calibri"/>
      <family val="2"/>
      <charset val="238"/>
      <scheme val="minor"/>
    </font>
    <font>
      <i/>
      <sz val="11"/>
      <color theme="1"/>
      <name val="Calibri"/>
      <family val="2"/>
      <charset val="238"/>
      <scheme val="minor"/>
    </font>
    <font>
      <sz val="11"/>
      <color rgb="FF7030A0"/>
      <name val="Calibri"/>
      <family val="2"/>
      <charset val="238"/>
      <scheme val="minor"/>
    </font>
    <font>
      <sz val="11"/>
      <color rgb="FFCC99FF"/>
      <name val="Calibri"/>
      <family val="2"/>
      <charset val="238"/>
      <scheme val="minor"/>
    </font>
    <font>
      <i/>
      <sz val="11"/>
      <color theme="1"/>
      <name val="Arial"/>
      <family val="2"/>
      <charset val="238"/>
    </font>
    <font>
      <b/>
      <sz val="24"/>
      <color rgb="FF00B050"/>
      <name val="Calibri"/>
      <family val="2"/>
      <charset val="238"/>
      <scheme val="minor"/>
    </font>
    <font>
      <b/>
      <sz val="14"/>
      <color rgb="FF00B050"/>
      <name val="Calibri"/>
      <family val="2"/>
      <charset val="238"/>
      <scheme val="minor"/>
    </font>
    <font>
      <sz val="10"/>
      <color theme="1"/>
      <name val="Calibri"/>
      <family val="2"/>
      <charset val="238"/>
      <scheme val="minor"/>
    </font>
    <font>
      <i/>
      <sz val="10"/>
      <color theme="1"/>
      <name val="Calibri"/>
      <family val="2"/>
      <charset val="238"/>
      <scheme val="minor"/>
    </font>
    <font>
      <sz val="9"/>
      <color theme="1"/>
      <name val="Calibri"/>
      <family val="2"/>
      <charset val="238"/>
      <scheme val="minor"/>
    </font>
    <font>
      <i/>
      <sz val="9"/>
      <color theme="1"/>
      <name val="Calibri"/>
      <family val="2"/>
      <charset val="238"/>
      <scheme val="minor"/>
    </font>
    <font>
      <i/>
      <sz val="9"/>
      <color rgb="FF7030A0"/>
      <name val="Calibri"/>
      <family val="2"/>
      <charset val="238"/>
      <scheme val="minor"/>
    </font>
    <font>
      <vertAlign val="superscript"/>
      <sz val="11"/>
      <color rgb="FF7030A0"/>
      <name val="Calibri"/>
      <family val="2"/>
      <charset val="238"/>
      <scheme val="minor"/>
    </font>
  </fonts>
  <fills count="10">
    <fill>
      <patternFill patternType="none"/>
    </fill>
    <fill>
      <patternFill patternType="gray125"/>
    </fill>
    <fill>
      <patternFill patternType="solid">
        <fgColor theme="3"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5" tint="0.59999389629810485"/>
        <bgColor indexed="64"/>
      </patternFill>
    </fill>
  </fills>
  <borders count="35">
    <border>
      <left/>
      <right/>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s>
  <cellStyleXfs count="4">
    <xf numFmtId="0" fontId="0" fillId="0" borderId="0"/>
    <xf numFmtId="0" fontId="1" fillId="0" borderId="0"/>
    <xf numFmtId="0" fontId="4" fillId="0" borderId="0"/>
    <xf numFmtId="9" fontId="1" fillId="0" borderId="0" applyFont="0" applyFill="0" applyBorder="0" applyAlignment="0" applyProtection="0"/>
  </cellStyleXfs>
  <cellXfs count="183">
    <xf numFmtId="0" fontId="0" fillId="0" borderId="0" xfId="0"/>
    <xf numFmtId="0" fontId="0" fillId="0" borderId="0" xfId="0" applyAlignment="1">
      <alignment horizontal="center"/>
    </xf>
    <xf numFmtId="0" fontId="3" fillId="0" borderId="0" xfId="0" applyFont="1"/>
    <xf numFmtId="0" fontId="7" fillId="0" borderId="0" xfId="0" applyFont="1"/>
    <xf numFmtId="0" fontId="5" fillId="3" borderId="11" xfId="2" applyFont="1" applyFill="1" applyBorder="1" applyAlignment="1">
      <alignment horizontal="center" vertical="center" wrapText="1"/>
    </xf>
    <xf numFmtId="3" fontId="2" fillId="2" borderId="12" xfId="1" applyNumberFormat="1" applyFont="1" applyFill="1" applyBorder="1"/>
    <xf numFmtId="3" fontId="1" fillId="0" borderId="3" xfId="1" applyNumberFormat="1" applyFill="1" applyBorder="1"/>
    <xf numFmtId="3" fontId="2" fillId="2" borderId="13" xfId="1" applyNumberFormat="1" applyFont="1" applyFill="1" applyBorder="1"/>
    <xf numFmtId="3" fontId="2" fillId="2" borderId="2" xfId="1" applyNumberFormat="1" applyFont="1" applyFill="1" applyBorder="1"/>
    <xf numFmtId="0" fontId="5" fillId="3" borderId="2" xfId="2" applyFont="1" applyFill="1" applyBorder="1" applyAlignment="1">
      <alignment horizontal="center" vertical="center" wrapText="1"/>
    </xf>
    <xf numFmtId="0" fontId="0" fillId="0" borderId="0" xfId="0" applyAlignment="1">
      <alignment horizontal="left"/>
    </xf>
    <xf numFmtId="0" fontId="8" fillId="0" borderId="0" xfId="0" applyFont="1"/>
    <xf numFmtId="3" fontId="2" fillId="2" borderId="1" xfId="1" applyNumberFormat="1" applyFont="1" applyFill="1" applyBorder="1"/>
    <xf numFmtId="0" fontId="9" fillId="0" borderId="0" xfId="0" applyFont="1"/>
    <xf numFmtId="0" fontId="5" fillId="3" borderId="17" xfId="2" applyFont="1" applyFill="1" applyBorder="1" applyAlignment="1">
      <alignment horizontal="center" vertical="center" wrapText="1"/>
    </xf>
    <xf numFmtId="0" fontId="5" fillId="3" borderId="10" xfId="2" applyFont="1" applyFill="1" applyBorder="1" applyAlignment="1">
      <alignment horizontal="center" vertical="center" wrapText="1"/>
    </xf>
    <xf numFmtId="9" fontId="0" fillId="0" borderId="8" xfId="3" applyFont="1" applyFill="1" applyBorder="1"/>
    <xf numFmtId="3" fontId="1" fillId="0" borderId="16" xfId="1" applyNumberFormat="1" applyFill="1" applyBorder="1"/>
    <xf numFmtId="3" fontId="0" fillId="0" borderId="16" xfId="1" applyNumberFormat="1" applyFont="1" applyFill="1" applyBorder="1"/>
    <xf numFmtId="3" fontId="1" fillId="0" borderId="18" xfId="1" applyNumberFormat="1" applyFill="1" applyBorder="1"/>
    <xf numFmtId="9" fontId="0" fillId="0" borderId="8" xfId="3" applyFont="1" applyFill="1" applyBorder="1" applyAlignment="1">
      <alignment horizontal="right"/>
    </xf>
    <xf numFmtId="9" fontId="2" fillId="2" borderId="2" xfId="3" applyFont="1" applyFill="1" applyBorder="1"/>
    <xf numFmtId="3" fontId="6" fillId="0" borderId="16" xfId="0" applyNumberFormat="1" applyFont="1" applyFill="1" applyBorder="1"/>
    <xf numFmtId="0" fontId="6" fillId="6" borderId="16" xfId="0" applyFont="1" applyFill="1" applyBorder="1" applyAlignment="1">
      <alignment horizontal="center"/>
    </xf>
    <xf numFmtId="0" fontId="0" fillId="0" borderId="0" xfId="0" applyBorder="1"/>
    <xf numFmtId="0" fontId="10" fillId="0" borderId="0" xfId="0" applyFont="1"/>
    <xf numFmtId="0" fontId="10" fillId="5" borderId="15" xfId="2" applyFont="1" applyFill="1" applyBorder="1"/>
    <xf numFmtId="0" fontId="10" fillId="6" borderId="16" xfId="0" applyFont="1" applyFill="1" applyBorder="1" applyAlignment="1">
      <alignment horizontal="center"/>
    </xf>
    <xf numFmtId="0" fontId="10" fillId="4" borderId="16" xfId="0" applyFont="1" applyFill="1" applyBorder="1" applyAlignment="1">
      <alignment horizontal="center"/>
    </xf>
    <xf numFmtId="3" fontId="10" fillId="0" borderId="16" xfId="1" applyNumberFormat="1" applyFont="1" applyFill="1" applyBorder="1"/>
    <xf numFmtId="9" fontId="10" fillId="0" borderId="8" xfId="3" applyFont="1" applyFill="1" applyBorder="1"/>
    <xf numFmtId="3" fontId="6" fillId="0" borderId="20" xfId="0" applyNumberFormat="1" applyFont="1" applyFill="1" applyBorder="1"/>
    <xf numFmtId="3" fontId="6" fillId="0" borderId="21" xfId="0" applyNumberFormat="1" applyFont="1" applyFill="1" applyBorder="1"/>
    <xf numFmtId="3" fontId="10" fillId="0" borderId="16" xfId="0" applyNumberFormat="1" applyFont="1" applyFill="1" applyBorder="1"/>
    <xf numFmtId="0" fontId="11" fillId="0" borderId="0" xfId="0" applyFont="1"/>
    <xf numFmtId="9" fontId="2" fillId="2" borderId="12" xfId="3" applyFont="1" applyFill="1" applyBorder="1"/>
    <xf numFmtId="0" fontId="6" fillId="5" borderId="4" xfId="2" applyFont="1" applyFill="1" applyBorder="1"/>
    <xf numFmtId="3" fontId="6" fillId="0" borderId="18" xfId="0" applyNumberFormat="1" applyFont="1" applyFill="1" applyBorder="1"/>
    <xf numFmtId="9" fontId="0" fillId="0" borderId="3" xfId="3" applyFont="1" applyBorder="1"/>
    <xf numFmtId="0" fontId="10" fillId="5" borderId="6" xfId="2" applyFont="1" applyFill="1" applyBorder="1"/>
    <xf numFmtId="9" fontId="0" fillId="0" borderId="8" xfId="3" applyFont="1" applyBorder="1"/>
    <xf numFmtId="0" fontId="6" fillId="5" borderId="6" xfId="2" applyFont="1" applyFill="1" applyBorder="1"/>
    <xf numFmtId="0" fontId="10" fillId="6" borderId="6" xfId="2" applyFont="1" applyFill="1" applyBorder="1"/>
    <xf numFmtId="0" fontId="6" fillId="6" borderId="6" xfId="2" applyFont="1" applyFill="1" applyBorder="1"/>
    <xf numFmtId="0" fontId="6" fillId="4" borderId="6" xfId="2" applyFont="1" applyFill="1" applyBorder="1"/>
    <xf numFmtId="0" fontId="10" fillId="7" borderId="5" xfId="0" applyFont="1" applyFill="1" applyBorder="1"/>
    <xf numFmtId="3" fontId="10" fillId="0" borderId="19" xfId="1" applyNumberFormat="1" applyFont="1" applyFill="1" applyBorder="1"/>
    <xf numFmtId="3" fontId="10" fillId="0" borderId="19" xfId="0" applyNumberFormat="1" applyFont="1" applyFill="1" applyBorder="1"/>
    <xf numFmtId="9" fontId="10" fillId="0" borderId="7" xfId="3" applyFont="1" applyBorder="1"/>
    <xf numFmtId="3" fontId="10" fillId="0" borderId="21" xfId="0" applyNumberFormat="1" applyFont="1" applyFill="1" applyBorder="1"/>
    <xf numFmtId="0" fontId="0" fillId="5" borderId="18" xfId="0" applyFill="1" applyBorder="1" applyAlignment="1">
      <alignment horizontal="center"/>
    </xf>
    <xf numFmtId="0" fontId="10" fillId="5" borderId="16" xfId="0" applyFont="1" applyFill="1" applyBorder="1" applyAlignment="1">
      <alignment horizontal="center"/>
    </xf>
    <xf numFmtId="0" fontId="0" fillId="5" borderId="16" xfId="0" applyFill="1" applyBorder="1" applyAlignment="1">
      <alignment horizontal="center"/>
    </xf>
    <xf numFmtId="0" fontId="0" fillId="6" borderId="16" xfId="0" applyFill="1" applyBorder="1" applyAlignment="1">
      <alignment horizontal="center"/>
    </xf>
    <xf numFmtId="0" fontId="0" fillId="4" borderId="16" xfId="0" applyFill="1" applyBorder="1" applyAlignment="1">
      <alignment horizontal="center"/>
    </xf>
    <xf numFmtId="0" fontId="10" fillId="7" borderId="19" xfId="0" applyFont="1" applyFill="1" applyBorder="1" applyAlignment="1">
      <alignment horizontal="center"/>
    </xf>
    <xf numFmtId="0" fontId="5" fillId="3" borderId="1" xfId="2" applyFont="1" applyFill="1" applyBorder="1" applyAlignment="1">
      <alignment horizontal="center" vertical="center" wrapText="1"/>
    </xf>
    <xf numFmtId="164" fontId="0" fillId="0" borderId="16" xfId="0" applyNumberFormat="1" applyFill="1" applyBorder="1"/>
    <xf numFmtId="3" fontId="1" fillId="0" borderId="21" xfId="1" applyNumberFormat="1" applyFill="1" applyBorder="1"/>
    <xf numFmtId="0" fontId="6" fillId="4" borderId="22" xfId="2" applyFont="1" applyFill="1" applyBorder="1"/>
    <xf numFmtId="9" fontId="0" fillId="0" borderId="9" xfId="3" applyFont="1" applyBorder="1"/>
    <xf numFmtId="0" fontId="5" fillId="3" borderId="13" xfId="2" applyFont="1" applyFill="1" applyBorder="1" applyAlignment="1">
      <alignment horizontal="center" vertical="center" wrapText="1"/>
    </xf>
    <xf numFmtId="3" fontId="1" fillId="0" borderId="20" xfId="1" applyNumberFormat="1" applyFill="1" applyBorder="1"/>
    <xf numFmtId="164" fontId="0" fillId="0" borderId="20" xfId="0" applyNumberFormat="1" applyFill="1" applyBorder="1"/>
    <xf numFmtId="3" fontId="2" fillId="2" borderId="14" xfId="1" applyNumberFormat="1" applyFont="1" applyFill="1" applyBorder="1"/>
    <xf numFmtId="0" fontId="0" fillId="5" borderId="23" xfId="0" applyFill="1" applyBorder="1" applyAlignment="1">
      <alignment horizontal="left"/>
    </xf>
    <xf numFmtId="0" fontId="0" fillId="6" borderId="6" xfId="0" applyFill="1" applyBorder="1" applyAlignment="1">
      <alignment horizontal="left"/>
    </xf>
    <xf numFmtId="0" fontId="0" fillId="6" borderId="6" xfId="0" applyFont="1" applyFill="1" applyBorder="1" applyAlignment="1">
      <alignment horizontal="left"/>
    </xf>
    <xf numFmtId="0" fontId="0" fillId="4" borderId="6" xfId="0" applyFill="1" applyBorder="1"/>
    <xf numFmtId="0" fontId="0" fillId="4" borderId="6" xfId="0" applyFont="1" applyFill="1" applyBorder="1" applyAlignment="1">
      <alignment horizontal="left"/>
    </xf>
    <xf numFmtId="0" fontId="0" fillId="8" borderId="22" xfId="0" applyFill="1" applyBorder="1" applyAlignment="1">
      <alignment horizontal="left"/>
    </xf>
    <xf numFmtId="3" fontId="1" fillId="0" borderId="25" xfId="1" applyNumberFormat="1" applyFill="1" applyBorder="1"/>
    <xf numFmtId="3" fontId="10" fillId="0" borderId="25" xfId="1" applyNumberFormat="1" applyFont="1" applyFill="1" applyBorder="1"/>
    <xf numFmtId="9" fontId="0" fillId="0" borderId="24" xfId="3" applyFont="1" applyBorder="1"/>
    <xf numFmtId="9" fontId="0" fillId="0" borderId="27" xfId="3" applyFont="1" applyBorder="1"/>
    <xf numFmtId="0" fontId="10" fillId="5" borderId="26" xfId="0" applyFont="1" applyFill="1" applyBorder="1" applyAlignment="1">
      <alignment horizontal="center"/>
    </xf>
    <xf numFmtId="9" fontId="2" fillId="2" borderId="13" xfId="3" applyFont="1" applyFill="1" applyBorder="1"/>
    <xf numFmtId="9" fontId="0" fillId="0" borderId="24" xfId="3" applyFont="1" applyFill="1" applyBorder="1"/>
    <xf numFmtId="0" fontId="0" fillId="6" borderId="6" xfId="0" applyFill="1" applyBorder="1"/>
    <xf numFmtId="9" fontId="0" fillId="0" borderId="9" xfId="3" applyFont="1" applyFill="1" applyBorder="1"/>
    <xf numFmtId="0" fontId="6" fillId="5" borderId="23" xfId="2" applyFont="1" applyFill="1" applyBorder="1"/>
    <xf numFmtId="0" fontId="6" fillId="7" borderId="22" xfId="2" applyFont="1" applyFill="1" applyBorder="1"/>
    <xf numFmtId="0" fontId="6" fillId="5" borderId="20" xfId="0" applyFont="1" applyFill="1" applyBorder="1" applyAlignment="1">
      <alignment horizontal="center"/>
    </xf>
    <xf numFmtId="0" fontId="5" fillId="3" borderId="28" xfId="2" applyFont="1" applyFill="1" applyBorder="1" applyAlignment="1">
      <alignment horizontal="center" vertical="center" wrapText="1"/>
    </xf>
    <xf numFmtId="0" fontId="5" fillId="3" borderId="29" xfId="2" applyFont="1" applyFill="1" applyBorder="1" applyAlignment="1">
      <alignment horizontal="center" vertical="center" wrapText="1"/>
    </xf>
    <xf numFmtId="0" fontId="6" fillId="7" borderId="21" xfId="0" applyFont="1" applyFill="1" applyBorder="1" applyAlignment="1">
      <alignment horizontal="center"/>
    </xf>
    <xf numFmtId="0" fontId="0" fillId="5" borderId="6" xfId="0" applyFont="1" applyFill="1" applyBorder="1" applyAlignment="1">
      <alignment horizontal="left"/>
    </xf>
    <xf numFmtId="9" fontId="1" fillId="0" borderId="8" xfId="3" applyFill="1" applyBorder="1"/>
    <xf numFmtId="0" fontId="6" fillId="6" borderId="6" xfId="2" applyFont="1" applyFill="1" applyBorder="1" applyAlignment="1"/>
    <xf numFmtId="0" fontId="10" fillId="4" borderId="6" xfId="0" applyFont="1" applyFill="1" applyBorder="1" applyAlignment="1">
      <alignment horizontal="left"/>
    </xf>
    <xf numFmtId="0" fontId="0" fillId="7" borderId="22" xfId="0" applyFont="1" applyFill="1" applyBorder="1" applyAlignment="1">
      <alignment horizontal="left"/>
    </xf>
    <xf numFmtId="9" fontId="1" fillId="0" borderId="9" xfId="3" applyFill="1" applyBorder="1"/>
    <xf numFmtId="0" fontId="5" fillId="3" borderId="14" xfId="2" applyFont="1" applyFill="1" applyBorder="1" applyAlignment="1">
      <alignment horizontal="center" vertical="center" wrapText="1"/>
    </xf>
    <xf numFmtId="3" fontId="6" fillId="0" borderId="25" xfId="0" applyNumberFormat="1" applyFont="1" applyFill="1" applyBorder="1"/>
    <xf numFmtId="0" fontId="6" fillId="5" borderId="30" xfId="2" applyFont="1" applyFill="1" applyBorder="1"/>
    <xf numFmtId="0" fontId="0" fillId="5" borderId="25" xfId="0" applyFill="1" applyBorder="1" applyAlignment="1">
      <alignment horizontal="center"/>
    </xf>
    <xf numFmtId="0" fontId="6" fillId="7" borderId="20" xfId="0" applyFont="1" applyFill="1" applyBorder="1" applyAlignment="1">
      <alignment horizontal="center"/>
    </xf>
    <xf numFmtId="0" fontId="6" fillId="7" borderId="23" xfId="2" applyFont="1" applyFill="1" applyBorder="1"/>
    <xf numFmtId="0" fontId="0" fillId="5" borderId="20" xfId="0" applyFill="1" applyBorder="1" applyAlignment="1">
      <alignment horizontal="center"/>
    </xf>
    <xf numFmtId="0" fontId="0" fillId="8" borderId="21" xfId="0" applyFill="1" applyBorder="1" applyAlignment="1">
      <alignment horizontal="center"/>
    </xf>
    <xf numFmtId="3" fontId="2" fillId="2" borderId="29" xfId="1" applyNumberFormat="1" applyFont="1" applyFill="1" applyBorder="1"/>
    <xf numFmtId="3" fontId="0" fillId="0" borderId="25" xfId="1" applyNumberFormat="1" applyFont="1" applyFill="1" applyBorder="1"/>
    <xf numFmtId="9" fontId="0" fillId="0" borderId="27" xfId="3" applyFont="1" applyFill="1" applyBorder="1"/>
    <xf numFmtId="0" fontId="6" fillId="4" borderId="6" xfId="0" applyFont="1" applyFill="1" applyBorder="1" applyAlignment="1">
      <alignment horizontal="left"/>
    </xf>
    <xf numFmtId="0" fontId="10" fillId="5" borderId="6" xfId="0" applyFont="1" applyFill="1" applyBorder="1" applyAlignment="1">
      <alignment horizontal="left"/>
    </xf>
    <xf numFmtId="0" fontId="10" fillId="7" borderId="6" xfId="0" applyFont="1" applyFill="1" applyBorder="1" applyAlignment="1">
      <alignment horizontal="left"/>
    </xf>
    <xf numFmtId="0" fontId="6" fillId="5" borderId="6" xfId="0" applyFont="1" applyFill="1" applyBorder="1" applyAlignment="1">
      <alignment horizontal="left"/>
    </xf>
    <xf numFmtId="0" fontId="10" fillId="7" borderId="22" xfId="0" applyFont="1" applyFill="1" applyBorder="1" applyAlignment="1">
      <alignment horizontal="left"/>
    </xf>
    <xf numFmtId="0" fontId="0" fillId="5" borderId="4" xfId="0" applyFont="1" applyFill="1" applyBorder="1" applyAlignment="1">
      <alignment horizontal="left"/>
    </xf>
    <xf numFmtId="0" fontId="6" fillId="5" borderId="16" xfId="0" applyFont="1" applyFill="1" applyBorder="1" applyAlignment="1">
      <alignment horizontal="center"/>
    </xf>
    <xf numFmtId="0" fontId="6" fillId="4" borderId="21" xfId="0" applyFont="1" applyFill="1" applyBorder="1" applyAlignment="1">
      <alignment horizontal="center"/>
    </xf>
    <xf numFmtId="0" fontId="6" fillId="4" borderId="16" xfId="0" applyFont="1" applyFill="1" applyBorder="1" applyAlignment="1">
      <alignment horizontal="center"/>
    </xf>
    <xf numFmtId="3" fontId="0" fillId="6" borderId="16" xfId="0" applyNumberFormat="1" applyFont="1" applyFill="1" applyBorder="1" applyAlignment="1">
      <alignment horizontal="center"/>
    </xf>
    <xf numFmtId="3" fontId="0" fillId="4" borderId="16" xfId="0" applyNumberFormat="1" applyFont="1" applyFill="1" applyBorder="1" applyAlignment="1">
      <alignment horizontal="center"/>
    </xf>
    <xf numFmtId="0" fontId="10" fillId="7" borderId="16" xfId="0" applyFont="1" applyFill="1" applyBorder="1" applyAlignment="1">
      <alignment horizontal="center"/>
    </xf>
    <xf numFmtId="3" fontId="10" fillId="7" borderId="21" xfId="0" applyNumberFormat="1" applyFont="1" applyFill="1" applyBorder="1" applyAlignment="1">
      <alignment horizontal="center"/>
    </xf>
    <xf numFmtId="0" fontId="6" fillId="5" borderId="32" xfId="0" applyFont="1" applyFill="1" applyBorder="1" applyAlignment="1">
      <alignment horizontal="center"/>
    </xf>
    <xf numFmtId="0" fontId="6" fillId="5" borderId="31" xfId="0" applyFont="1" applyFill="1" applyBorder="1" applyAlignment="1">
      <alignment horizontal="center"/>
    </xf>
    <xf numFmtId="0" fontId="6" fillId="6" borderId="31" xfId="0" applyFont="1" applyFill="1" applyBorder="1" applyAlignment="1">
      <alignment horizontal="center"/>
    </xf>
    <xf numFmtId="0" fontId="6" fillId="4" borderId="31" xfId="0" applyFont="1" applyFill="1" applyBorder="1" applyAlignment="1">
      <alignment horizontal="center"/>
    </xf>
    <xf numFmtId="0" fontId="6" fillId="7" borderId="31" xfId="0" applyFont="1" applyFill="1" applyBorder="1" applyAlignment="1">
      <alignment horizontal="center"/>
    </xf>
    <xf numFmtId="0" fontId="0" fillId="0" borderId="16" xfId="0" applyFill="1" applyBorder="1"/>
    <xf numFmtId="0" fontId="6" fillId="4" borderId="33" xfId="0" applyFont="1" applyFill="1" applyBorder="1" applyAlignment="1">
      <alignment horizontal="center"/>
    </xf>
    <xf numFmtId="9" fontId="6" fillId="0" borderId="24" xfId="3" applyFont="1" applyFill="1" applyBorder="1"/>
    <xf numFmtId="0" fontId="6" fillId="5" borderId="6" xfId="0" applyFont="1" applyFill="1" applyBorder="1"/>
    <xf numFmtId="9" fontId="6" fillId="0" borderId="8" xfId="3" applyFont="1" applyFill="1" applyBorder="1"/>
    <xf numFmtId="0" fontId="6" fillId="7" borderId="6" xfId="0" applyFont="1" applyFill="1" applyBorder="1"/>
    <xf numFmtId="9" fontId="6" fillId="0" borderId="9" xfId="3" applyFont="1" applyFill="1" applyBorder="1"/>
    <xf numFmtId="0" fontId="6" fillId="6" borderId="23" xfId="2" applyFont="1" applyFill="1" applyBorder="1"/>
    <xf numFmtId="9" fontId="1" fillId="0" borderId="24" xfId="3" applyFill="1" applyBorder="1"/>
    <xf numFmtId="3" fontId="1" fillId="0" borderId="7" xfId="1" applyNumberFormat="1" applyFill="1" applyBorder="1"/>
    <xf numFmtId="0" fontId="6" fillId="5" borderId="6" xfId="2" applyFont="1" applyFill="1" applyBorder="1" applyAlignment="1"/>
    <xf numFmtId="0" fontId="10" fillId="5" borderId="20" xfId="0" applyFont="1" applyFill="1" applyBorder="1" applyAlignment="1">
      <alignment horizontal="center"/>
    </xf>
    <xf numFmtId="0" fontId="13" fillId="0" borderId="0" xfId="0" applyFont="1"/>
    <xf numFmtId="0" fontId="14" fillId="0" borderId="0" xfId="0" applyFont="1"/>
    <xf numFmtId="3" fontId="2" fillId="0" borderId="0" xfId="1" applyNumberFormat="1" applyFont="1" applyFill="1" applyBorder="1"/>
    <xf numFmtId="9" fontId="2" fillId="0" borderId="0" xfId="3" applyFont="1" applyFill="1" applyBorder="1"/>
    <xf numFmtId="0" fontId="1" fillId="6" borderId="20" xfId="0" applyFont="1" applyFill="1" applyBorder="1" applyAlignment="1">
      <alignment horizontal="center"/>
    </xf>
    <xf numFmtId="3" fontId="1" fillId="0" borderId="20" xfId="1" applyNumberFormat="1" applyFont="1" applyFill="1" applyBorder="1"/>
    <xf numFmtId="9" fontId="1" fillId="0" borderId="24" xfId="3" applyFont="1" applyFill="1" applyBorder="1"/>
    <xf numFmtId="0" fontId="1" fillId="6" borderId="16" xfId="0" applyFont="1" applyFill="1" applyBorder="1" applyAlignment="1">
      <alignment horizontal="center"/>
    </xf>
    <xf numFmtId="3" fontId="1" fillId="0" borderId="16" xfId="1" applyNumberFormat="1" applyFont="1" applyFill="1" applyBorder="1"/>
    <xf numFmtId="9" fontId="1" fillId="0" borderId="8" xfId="3" applyFont="1" applyFill="1" applyBorder="1"/>
    <xf numFmtId="0" fontId="1" fillId="4" borderId="16" xfId="0" applyFont="1" applyFill="1" applyBorder="1" applyAlignment="1">
      <alignment horizontal="center"/>
    </xf>
    <xf numFmtId="0" fontId="1" fillId="4" borderId="21" xfId="0" applyFont="1" applyFill="1" applyBorder="1" applyAlignment="1">
      <alignment horizontal="center"/>
    </xf>
    <xf numFmtId="3" fontId="1" fillId="0" borderId="21" xfId="1" applyNumberFormat="1" applyFont="1" applyFill="1" applyBorder="1"/>
    <xf numFmtId="0" fontId="6" fillId="6" borderId="6" xfId="2" applyFont="1" applyFill="1" applyBorder="1" applyAlignment="1">
      <alignment wrapText="1"/>
    </xf>
    <xf numFmtId="0" fontId="6" fillId="4" borderId="6" xfId="2" applyFont="1" applyFill="1" applyBorder="1" applyAlignment="1">
      <alignment wrapText="1"/>
    </xf>
    <xf numFmtId="0" fontId="6" fillId="4" borderId="22" xfId="2" applyFont="1" applyFill="1" applyBorder="1" applyAlignment="1">
      <alignment wrapText="1"/>
    </xf>
    <xf numFmtId="0" fontId="18" fillId="0" borderId="0" xfId="0" applyFont="1" applyAlignment="1">
      <alignment horizontal="left" vertical="top" wrapText="1"/>
    </xf>
    <xf numFmtId="0" fontId="6" fillId="5" borderId="6" xfId="2" applyFont="1" applyFill="1" applyBorder="1" applyAlignment="1">
      <alignment wrapText="1"/>
    </xf>
    <xf numFmtId="0" fontId="10" fillId="5" borderId="6" xfId="2" applyFont="1" applyFill="1" applyBorder="1" applyAlignment="1">
      <alignment wrapText="1"/>
    </xf>
    <xf numFmtId="3" fontId="18" fillId="0" borderId="0" xfId="1" applyNumberFormat="1" applyFont="1" applyFill="1" applyBorder="1"/>
    <xf numFmtId="3" fontId="2" fillId="0" borderId="0" xfId="1" applyNumberFormat="1" applyFont="1" applyFill="1" applyBorder="1" applyAlignment="1">
      <alignment horizontal="center"/>
    </xf>
    <xf numFmtId="9" fontId="2" fillId="2" borderId="34" xfId="3" applyFont="1" applyFill="1" applyBorder="1"/>
    <xf numFmtId="3" fontId="2" fillId="2" borderId="34" xfId="1" applyNumberFormat="1" applyFont="1" applyFill="1" applyBorder="1"/>
    <xf numFmtId="3" fontId="2" fillId="2" borderId="1" xfId="1" applyNumberFormat="1" applyFont="1" applyFill="1" applyBorder="1" applyAlignment="1">
      <alignment horizontal="center"/>
    </xf>
    <xf numFmtId="0" fontId="6" fillId="9" borderId="21" xfId="0" applyFont="1" applyFill="1" applyBorder="1" applyAlignment="1">
      <alignment horizontal="center"/>
    </xf>
    <xf numFmtId="0" fontId="6" fillId="9" borderId="22" xfId="2" applyFont="1" applyFill="1" applyBorder="1"/>
    <xf numFmtId="9" fontId="10" fillId="0" borderId="8" xfId="3" applyFont="1" applyBorder="1"/>
    <xf numFmtId="0" fontId="10" fillId="6" borderId="6" xfId="0" applyFont="1" applyFill="1" applyBorder="1" applyAlignment="1">
      <alignment horizontal="left" vertical="center"/>
    </xf>
    <xf numFmtId="0" fontId="0" fillId="6" borderId="6" xfId="0" applyFont="1" applyFill="1" applyBorder="1" applyAlignment="1">
      <alignment horizontal="left" vertical="center"/>
    </xf>
    <xf numFmtId="0" fontId="0" fillId="5" borderId="6" xfId="0" applyFont="1" applyFill="1" applyBorder="1" applyAlignment="1">
      <alignment horizontal="left" vertical="center"/>
    </xf>
    <xf numFmtId="0" fontId="6" fillId="9" borderId="16" xfId="0" applyFont="1" applyFill="1" applyBorder="1" applyAlignment="1">
      <alignment horizontal="center"/>
    </xf>
    <xf numFmtId="0" fontId="6" fillId="9" borderId="6" xfId="2" applyFont="1" applyFill="1" applyBorder="1" applyAlignment="1"/>
    <xf numFmtId="0" fontId="0" fillId="9" borderId="6" xfId="0" applyFill="1" applyBorder="1"/>
    <xf numFmtId="0" fontId="0" fillId="4" borderId="6" xfId="0" applyFont="1" applyFill="1" applyBorder="1" applyAlignment="1">
      <alignment horizontal="left" vertical="center"/>
    </xf>
    <xf numFmtId="0" fontId="10" fillId="4" borderId="6" xfId="2" applyFont="1" applyFill="1" applyBorder="1" applyAlignment="1"/>
    <xf numFmtId="0" fontId="6" fillId="4" borderId="6" xfId="2" applyFont="1" applyFill="1" applyBorder="1" applyAlignment="1"/>
    <xf numFmtId="0" fontId="10" fillId="4" borderId="6" xfId="0" applyFont="1" applyFill="1" applyBorder="1" applyAlignment="1">
      <alignment horizontal="left" vertical="center"/>
    </xf>
    <xf numFmtId="164" fontId="10" fillId="0" borderId="16" xfId="0" applyNumberFormat="1" applyFont="1" applyFill="1" applyBorder="1"/>
    <xf numFmtId="3" fontId="10" fillId="0" borderId="20" xfId="1" applyNumberFormat="1" applyFont="1" applyFill="1" applyBorder="1"/>
    <xf numFmtId="0" fontId="10" fillId="5" borderId="6" xfId="0" applyFont="1" applyFill="1" applyBorder="1" applyAlignment="1">
      <alignment horizontal="left" vertical="center"/>
    </xf>
    <xf numFmtId="9" fontId="10" fillId="0" borderId="24" xfId="3" applyFont="1" applyBorder="1"/>
    <xf numFmtId="0" fontId="10" fillId="5" borderId="23" xfId="0" applyFont="1" applyFill="1" applyBorder="1" applyAlignment="1">
      <alignment horizontal="left" vertical="center"/>
    </xf>
    <xf numFmtId="0" fontId="18" fillId="0" borderId="0" xfId="0" applyFont="1" applyAlignment="1">
      <alignment horizontal="left" vertical="top" wrapText="1"/>
    </xf>
    <xf numFmtId="0" fontId="19" fillId="0" borderId="0" xfId="0" applyFont="1" applyAlignment="1">
      <alignment horizontal="left" vertical="top" wrapText="1"/>
    </xf>
    <xf numFmtId="0" fontId="9" fillId="0" borderId="0" xfId="0" applyFont="1" applyAlignment="1">
      <alignment horizontal="left" vertical="top" wrapText="1"/>
    </xf>
    <xf numFmtId="0" fontId="17" fillId="0" borderId="0" xfId="0" applyFont="1" applyAlignment="1">
      <alignment horizontal="left" vertical="top" wrapText="1"/>
    </xf>
    <xf numFmtId="0" fontId="12" fillId="0" borderId="0" xfId="0" applyFont="1" applyFill="1" applyAlignment="1">
      <alignment horizontal="left" vertical="center" wrapText="1"/>
    </xf>
    <xf numFmtId="0" fontId="0" fillId="0" borderId="0" xfId="0" applyAlignment="1">
      <alignment horizontal="left" vertical="top" wrapText="1"/>
    </xf>
    <xf numFmtId="0" fontId="16" fillId="0" borderId="0" xfId="0" applyFont="1" applyAlignment="1">
      <alignment horizontal="left" vertical="top" wrapText="1"/>
    </xf>
    <xf numFmtId="0" fontId="15" fillId="0" borderId="0" xfId="0" applyFont="1" applyAlignment="1">
      <alignment horizontal="left" vertical="top" wrapText="1"/>
    </xf>
  </cellXfs>
  <cellStyles count="4">
    <cellStyle name="Normální" xfId="0" builtinId="0"/>
    <cellStyle name="Normální 2" xfId="2"/>
    <cellStyle name="Normální 3" xfId="1"/>
    <cellStyle name="Procenta" xfId="3" builtinId="5"/>
  </cellStyles>
  <dxfs count="0"/>
  <tableStyles count="0" defaultTableStyle="TableStyleMedium2" defaultPivotStyle="PivotStyleLight16"/>
  <colors>
    <mruColors>
      <color rgb="FFCC99FF"/>
      <color rgb="FFF1FD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cs-CZ"/>
              <a:t>Akademie</a:t>
            </a:r>
            <a:r>
              <a:rPr lang="cs-CZ" baseline="0"/>
              <a:t> věd</a:t>
            </a:r>
            <a:endParaRPr lang="cs-CZ"/>
          </a:p>
        </c:rich>
      </c:tx>
      <c:overlay val="0"/>
    </c:title>
    <c:autoTitleDeleted val="0"/>
    <c:plotArea>
      <c:layout/>
      <c:barChart>
        <c:barDir val="col"/>
        <c:grouping val="clustered"/>
        <c:varyColors val="0"/>
        <c:ser>
          <c:idx val="1"/>
          <c:order val="1"/>
          <c:tx>
            <c:strRef>
              <c:f>AV!$F$18</c:f>
              <c:strCache>
                <c:ptCount val="1"/>
                <c:pt idx="0">
                  <c:v>procenta fixace</c:v>
                </c:pt>
              </c:strCache>
            </c:strRef>
          </c:tx>
          <c:spPr>
            <a:solidFill>
              <a:srgbClr val="92D050"/>
            </a:solidFill>
            <a:ln>
              <a:noFill/>
            </a:ln>
          </c:spPr>
          <c:invertIfNegative val="0"/>
          <c:dPt>
            <c:idx val="0"/>
            <c:invertIfNegative val="0"/>
            <c:bubble3D val="0"/>
            <c:extLst>
              <c:ext xmlns:c16="http://schemas.microsoft.com/office/drawing/2014/chart" uri="{C3380CC4-5D6E-409C-BE32-E72D297353CC}">
                <c16:uniqueId val="{00000000-9485-4DEB-AB5D-2B69F7F571E1}"/>
              </c:ext>
            </c:extLst>
          </c:dPt>
          <c:dPt>
            <c:idx val="1"/>
            <c:invertIfNegative val="0"/>
            <c:bubble3D val="0"/>
            <c:extLst>
              <c:ext xmlns:c16="http://schemas.microsoft.com/office/drawing/2014/chart" uri="{C3380CC4-5D6E-409C-BE32-E72D297353CC}">
                <c16:uniqueId val="{00000001-9485-4DEB-AB5D-2B69F7F571E1}"/>
              </c:ext>
            </c:extLst>
          </c:dPt>
          <c:dPt>
            <c:idx val="2"/>
            <c:invertIfNegative val="0"/>
            <c:bubble3D val="0"/>
            <c:extLst>
              <c:ext xmlns:c16="http://schemas.microsoft.com/office/drawing/2014/chart" uri="{C3380CC4-5D6E-409C-BE32-E72D297353CC}">
                <c16:uniqueId val="{00000002-9485-4DEB-AB5D-2B69F7F571E1}"/>
              </c:ext>
            </c:extLst>
          </c:dPt>
          <c:dPt>
            <c:idx val="9"/>
            <c:invertIfNegative val="0"/>
            <c:bubble3D val="0"/>
            <c:spPr>
              <a:solidFill>
                <a:srgbClr val="92D050"/>
              </a:solidFill>
              <a:ln w="57150">
                <a:solidFill>
                  <a:srgbClr val="7030A0"/>
                </a:solidFill>
              </a:ln>
            </c:spPr>
            <c:extLst>
              <c:ext xmlns:c16="http://schemas.microsoft.com/office/drawing/2014/chart" uri="{C3380CC4-5D6E-409C-BE32-E72D297353CC}">
                <c16:uniqueId val="{00000004-9485-4DEB-AB5D-2B69F7F571E1}"/>
              </c:ext>
            </c:extLst>
          </c:dPt>
          <c:dPt>
            <c:idx val="13"/>
            <c:invertIfNegative val="0"/>
            <c:bubble3D val="0"/>
            <c:extLst>
              <c:ext xmlns:c16="http://schemas.microsoft.com/office/drawing/2014/chart" uri="{C3380CC4-5D6E-409C-BE32-E72D297353CC}">
                <c16:uniqueId val="{00000005-9485-4DEB-AB5D-2B69F7F571E1}"/>
              </c:ext>
            </c:extLst>
          </c:dPt>
          <c:dPt>
            <c:idx val="14"/>
            <c:invertIfNegative val="0"/>
            <c:bubble3D val="0"/>
            <c:extLst>
              <c:ext xmlns:c16="http://schemas.microsoft.com/office/drawing/2014/chart" uri="{C3380CC4-5D6E-409C-BE32-E72D297353CC}">
                <c16:uniqueId val="{00000006-9485-4DEB-AB5D-2B69F7F571E1}"/>
              </c:ext>
            </c:extLst>
          </c:dPt>
          <c:dPt>
            <c:idx val="15"/>
            <c:invertIfNegative val="0"/>
            <c:bubble3D val="0"/>
            <c:spPr>
              <a:solidFill>
                <a:srgbClr val="92D050"/>
              </a:solidFill>
              <a:ln w="57150">
                <a:solidFill>
                  <a:srgbClr val="7030A0"/>
                </a:solidFill>
              </a:ln>
            </c:spPr>
            <c:extLst>
              <c:ext xmlns:c16="http://schemas.microsoft.com/office/drawing/2014/chart" uri="{C3380CC4-5D6E-409C-BE32-E72D297353CC}">
                <c16:uniqueId val="{00000008-9485-4DEB-AB5D-2B69F7F571E1}"/>
              </c:ext>
            </c:extLst>
          </c:dPt>
          <c:dPt>
            <c:idx val="16"/>
            <c:invertIfNegative val="0"/>
            <c:bubble3D val="0"/>
            <c:extLst>
              <c:ext xmlns:c16="http://schemas.microsoft.com/office/drawing/2014/chart" uri="{C3380CC4-5D6E-409C-BE32-E72D297353CC}">
                <c16:uniqueId val="{00000009-9485-4DEB-AB5D-2B69F7F571E1}"/>
              </c:ext>
            </c:extLst>
          </c:dPt>
          <c:dPt>
            <c:idx val="17"/>
            <c:invertIfNegative val="0"/>
            <c:bubble3D val="0"/>
            <c:extLst>
              <c:ext xmlns:c16="http://schemas.microsoft.com/office/drawing/2014/chart" uri="{C3380CC4-5D6E-409C-BE32-E72D297353CC}">
                <c16:uniqueId val="{0000000A-9485-4DEB-AB5D-2B69F7F571E1}"/>
              </c:ext>
            </c:extLst>
          </c:dPt>
          <c:dPt>
            <c:idx val="20"/>
            <c:invertIfNegative val="0"/>
            <c:bubble3D val="0"/>
            <c:spPr>
              <a:solidFill>
                <a:srgbClr val="92D050"/>
              </a:solidFill>
              <a:ln w="57150">
                <a:solidFill>
                  <a:srgbClr val="7030A0"/>
                </a:solidFill>
              </a:ln>
            </c:spPr>
            <c:extLst>
              <c:ext xmlns:c16="http://schemas.microsoft.com/office/drawing/2014/chart" uri="{C3380CC4-5D6E-409C-BE32-E72D297353CC}">
                <c16:uniqueId val="{0000000C-9485-4DEB-AB5D-2B69F7F571E1}"/>
              </c:ext>
            </c:extLst>
          </c:dPt>
          <c:dPt>
            <c:idx val="21"/>
            <c:invertIfNegative val="0"/>
            <c:bubble3D val="0"/>
            <c:spPr>
              <a:solidFill>
                <a:srgbClr val="92D050"/>
              </a:solidFill>
              <a:ln w="57150">
                <a:solidFill>
                  <a:srgbClr val="7030A0"/>
                </a:solidFill>
              </a:ln>
            </c:spPr>
            <c:extLst>
              <c:ext xmlns:c16="http://schemas.microsoft.com/office/drawing/2014/chart" uri="{C3380CC4-5D6E-409C-BE32-E72D297353CC}">
                <c16:uniqueId val="{0000000E-9485-4DEB-AB5D-2B69F7F571E1}"/>
              </c:ext>
            </c:extLst>
          </c:dPt>
          <c:dPt>
            <c:idx val="24"/>
            <c:invertIfNegative val="0"/>
            <c:bubble3D val="0"/>
            <c:spPr>
              <a:solidFill>
                <a:srgbClr val="92D050"/>
              </a:solidFill>
              <a:ln w="57150">
                <a:solidFill>
                  <a:srgbClr val="7030A0"/>
                </a:solidFill>
              </a:ln>
            </c:spPr>
            <c:extLst>
              <c:ext xmlns:c16="http://schemas.microsoft.com/office/drawing/2014/chart" uri="{C3380CC4-5D6E-409C-BE32-E72D297353CC}">
                <c16:uniqueId val="{00000010-9485-4DEB-AB5D-2B69F7F571E1}"/>
              </c:ext>
            </c:extLst>
          </c:dPt>
          <c:dPt>
            <c:idx val="25"/>
            <c:invertIfNegative val="0"/>
            <c:bubble3D val="0"/>
            <c:spPr>
              <a:solidFill>
                <a:srgbClr val="92D050"/>
              </a:solidFill>
              <a:ln w="57150">
                <a:solidFill>
                  <a:srgbClr val="7030A0"/>
                </a:solidFill>
              </a:ln>
            </c:spPr>
            <c:extLst>
              <c:ext xmlns:c16="http://schemas.microsoft.com/office/drawing/2014/chart" uri="{C3380CC4-5D6E-409C-BE32-E72D297353CC}">
                <c16:uniqueId val="{00000012-9485-4DEB-AB5D-2B69F7F571E1}"/>
              </c:ext>
            </c:extLst>
          </c:dPt>
          <c:dPt>
            <c:idx val="29"/>
            <c:invertIfNegative val="0"/>
            <c:bubble3D val="0"/>
            <c:spPr>
              <a:solidFill>
                <a:srgbClr val="92D050"/>
              </a:solidFill>
              <a:ln w="57150">
                <a:solidFill>
                  <a:srgbClr val="7030A0"/>
                </a:solidFill>
              </a:ln>
            </c:spPr>
            <c:extLst>
              <c:ext xmlns:c16="http://schemas.microsoft.com/office/drawing/2014/chart" uri="{C3380CC4-5D6E-409C-BE32-E72D297353CC}">
                <c16:uniqueId val="{00000014-9485-4DEB-AB5D-2B69F7F571E1}"/>
              </c:ext>
            </c:extLst>
          </c:dPt>
          <c:dPt>
            <c:idx val="30"/>
            <c:invertIfNegative val="0"/>
            <c:bubble3D val="0"/>
            <c:spPr>
              <a:solidFill>
                <a:srgbClr val="00B0F0"/>
              </a:solidFill>
              <a:ln>
                <a:noFill/>
              </a:ln>
            </c:spPr>
            <c:extLst>
              <c:ext xmlns:c16="http://schemas.microsoft.com/office/drawing/2014/chart" uri="{C3380CC4-5D6E-409C-BE32-E72D297353CC}">
                <c16:uniqueId val="{00000016-9485-4DEB-AB5D-2B69F7F571E1}"/>
              </c:ext>
            </c:extLst>
          </c:dPt>
          <c:dPt>
            <c:idx val="31"/>
            <c:invertIfNegative val="0"/>
            <c:bubble3D val="0"/>
            <c:spPr>
              <a:solidFill>
                <a:srgbClr val="00B0F0"/>
              </a:solidFill>
              <a:ln>
                <a:noFill/>
              </a:ln>
            </c:spPr>
            <c:extLst>
              <c:ext xmlns:c16="http://schemas.microsoft.com/office/drawing/2014/chart" uri="{C3380CC4-5D6E-409C-BE32-E72D297353CC}">
                <c16:uniqueId val="{00000018-9485-4DEB-AB5D-2B69F7F571E1}"/>
              </c:ext>
            </c:extLst>
          </c:dPt>
          <c:dPt>
            <c:idx val="32"/>
            <c:invertIfNegative val="0"/>
            <c:bubble3D val="0"/>
            <c:spPr>
              <a:solidFill>
                <a:srgbClr val="00B0F0"/>
              </a:solidFill>
              <a:ln>
                <a:noFill/>
              </a:ln>
            </c:spPr>
            <c:extLst>
              <c:ext xmlns:c16="http://schemas.microsoft.com/office/drawing/2014/chart" uri="{C3380CC4-5D6E-409C-BE32-E72D297353CC}">
                <c16:uniqueId val="{0000001A-9485-4DEB-AB5D-2B69F7F571E1}"/>
              </c:ext>
            </c:extLst>
          </c:dPt>
          <c:dPt>
            <c:idx val="33"/>
            <c:invertIfNegative val="0"/>
            <c:bubble3D val="0"/>
            <c:spPr>
              <a:solidFill>
                <a:srgbClr val="00B0F0"/>
              </a:solidFill>
              <a:ln>
                <a:noFill/>
              </a:ln>
            </c:spPr>
            <c:extLst>
              <c:ext xmlns:c16="http://schemas.microsoft.com/office/drawing/2014/chart" uri="{C3380CC4-5D6E-409C-BE32-E72D297353CC}">
                <c16:uniqueId val="{0000001C-9485-4DEB-AB5D-2B69F7F571E1}"/>
              </c:ext>
            </c:extLst>
          </c:dPt>
          <c:dPt>
            <c:idx val="34"/>
            <c:invertIfNegative val="0"/>
            <c:bubble3D val="0"/>
            <c:spPr>
              <a:solidFill>
                <a:srgbClr val="00B0F0"/>
              </a:solidFill>
              <a:ln>
                <a:noFill/>
              </a:ln>
            </c:spPr>
            <c:extLst>
              <c:ext xmlns:c16="http://schemas.microsoft.com/office/drawing/2014/chart" uri="{C3380CC4-5D6E-409C-BE32-E72D297353CC}">
                <c16:uniqueId val="{0000001E-9485-4DEB-AB5D-2B69F7F571E1}"/>
              </c:ext>
            </c:extLst>
          </c:dPt>
          <c:dPt>
            <c:idx val="35"/>
            <c:invertIfNegative val="0"/>
            <c:bubble3D val="0"/>
            <c:spPr>
              <a:solidFill>
                <a:srgbClr val="00B0F0"/>
              </a:solidFill>
              <a:ln>
                <a:noFill/>
              </a:ln>
            </c:spPr>
            <c:extLst>
              <c:ext xmlns:c16="http://schemas.microsoft.com/office/drawing/2014/chart" uri="{C3380CC4-5D6E-409C-BE32-E72D297353CC}">
                <c16:uniqueId val="{00000020-9485-4DEB-AB5D-2B69F7F571E1}"/>
              </c:ext>
            </c:extLst>
          </c:dPt>
          <c:dPt>
            <c:idx val="36"/>
            <c:invertIfNegative val="0"/>
            <c:bubble3D val="0"/>
            <c:spPr>
              <a:solidFill>
                <a:srgbClr val="00B0F0"/>
              </a:solidFill>
              <a:ln>
                <a:noFill/>
              </a:ln>
            </c:spPr>
            <c:extLst>
              <c:ext xmlns:c16="http://schemas.microsoft.com/office/drawing/2014/chart" uri="{C3380CC4-5D6E-409C-BE32-E72D297353CC}">
                <c16:uniqueId val="{00000022-9485-4DEB-AB5D-2B69F7F571E1}"/>
              </c:ext>
            </c:extLst>
          </c:dPt>
          <c:dPt>
            <c:idx val="37"/>
            <c:invertIfNegative val="0"/>
            <c:bubble3D val="0"/>
            <c:spPr>
              <a:solidFill>
                <a:srgbClr val="00B0F0"/>
              </a:solidFill>
              <a:ln>
                <a:noFill/>
              </a:ln>
            </c:spPr>
            <c:extLst>
              <c:ext xmlns:c16="http://schemas.microsoft.com/office/drawing/2014/chart" uri="{C3380CC4-5D6E-409C-BE32-E72D297353CC}">
                <c16:uniqueId val="{00000024-9485-4DEB-AB5D-2B69F7F571E1}"/>
              </c:ext>
            </c:extLst>
          </c:dPt>
          <c:dPt>
            <c:idx val="38"/>
            <c:invertIfNegative val="0"/>
            <c:bubble3D val="0"/>
            <c:spPr>
              <a:solidFill>
                <a:srgbClr val="00B0F0"/>
              </a:solidFill>
              <a:ln>
                <a:noFill/>
              </a:ln>
            </c:spPr>
            <c:extLst>
              <c:ext xmlns:c16="http://schemas.microsoft.com/office/drawing/2014/chart" uri="{C3380CC4-5D6E-409C-BE32-E72D297353CC}">
                <c16:uniqueId val="{00000026-9485-4DEB-AB5D-2B69F7F571E1}"/>
              </c:ext>
            </c:extLst>
          </c:dPt>
          <c:dPt>
            <c:idx val="39"/>
            <c:invertIfNegative val="0"/>
            <c:bubble3D val="0"/>
            <c:spPr>
              <a:solidFill>
                <a:srgbClr val="00B0F0"/>
              </a:solidFill>
              <a:ln w="57150">
                <a:solidFill>
                  <a:srgbClr val="7030A0"/>
                </a:solidFill>
              </a:ln>
            </c:spPr>
            <c:extLst>
              <c:ext xmlns:c16="http://schemas.microsoft.com/office/drawing/2014/chart" uri="{C3380CC4-5D6E-409C-BE32-E72D297353CC}">
                <c16:uniqueId val="{00000028-9485-4DEB-AB5D-2B69F7F571E1}"/>
              </c:ext>
            </c:extLst>
          </c:dPt>
          <c:dPt>
            <c:idx val="40"/>
            <c:invertIfNegative val="0"/>
            <c:bubble3D val="0"/>
            <c:spPr>
              <a:solidFill>
                <a:srgbClr val="00B0F0"/>
              </a:solidFill>
              <a:ln w="57150">
                <a:solidFill>
                  <a:srgbClr val="7030A0"/>
                </a:solidFill>
              </a:ln>
            </c:spPr>
            <c:extLst>
              <c:ext xmlns:c16="http://schemas.microsoft.com/office/drawing/2014/chart" uri="{C3380CC4-5D6E-409C-BE32-E72D297353CC}">
                <c16:uniqueId val="{0000002A-9485-4DEB-AB5D-2B69F7F571E1}"/>
              </c:ext>
            </c:extLst>
          </c:dPt>
          <c:dPt>
            <c:idx val="41"/>
            <c:invertIfNegative val="0"/>
            <c:bubble3D val="0"/>
            <c:spPr>
              <a:solidFill>
                <a:srgbClr val="00B0F0"/>
              </a:solidFill>
              <a:ln>
                <a:noFill/>
              </a:ln>
            </c:spPr>
            <c:extLst>
              <c:ext xmlns:c16="http://schemas.microsoft.com/office/drawing/2014/chart" uri="{C3380CC4-5D6E-409C-BE32-E72D297353CC}">
                <c16:uniqueId val="{0000002C-9485-4DEB-AB5D-2B69F7F571E1}"/>
              </c:ext>
            </c:extLst>
          </c:dPt>
          <c:dPt>
            <c:idx val="42"/>
            <c:invertIfNegative val="0"/>
            <c:bubble3D val="0"/>
            <c:spPr>
              <a:solidFill>
                <a:srgbClr val="00B0F0"/>
              </a:solidFill>
              <a:ln>
                <a:noFill/>
              </a:ln>
            </c:spPr>
            <c:extLst>
              <c:ext xmlns:c16="http://schemas.microsoft.com/office/drawing/2014/chart" uri="{C3380CC4-5D6E-409C-BE32-E72D297353CC}">
                <c16:uniqueId val="{0000002E-9485-4DEB-AB5D-2B69F7F571E1}"/>
              </c:ext>
            </c:extLst>
          </c:dPt>
          <c:dPt>
            <c:idx val="43"/>
            <c:invertIfNegative val="0"/>
            <c:bubble3D val="0"/>
            <c:spPr>
              <a:solidFill>
                <a:srgbClr val="00B0F0"/>
              </a:solidFill>
              <a:ln>
                <a:noFill/>
              </a:ln>
            </c:spPr>
            <c:extLst>
              <c:ext xmlns:c16="http://schemas.microsoft.com/office/drawing/2014/chart" uri="{C3380CC4-5D6E-409C-BE32-E72D297353CC}">
                <c16:uniqueId val="{00000030-9485-4DEB-AB5D-2B69F7F571E1}"/>
              </c:ext>
            </c:extLst>
          </c:dPt>
          <c:dPt>
            <c:idx val="44"/>
            <c:invertIfNegative val="0"/>
            <c:bubble3D val="0"/>
            <c:spPr>
              <a:solidFill>
                <a:srgbClr val="00B0F0"/>
              </a:solidFill>
              <a:ln w="57150">
                <a:solidFill>
                  <a:srgbClr val="7030A0"/>
                </a:solidFill>
              </a:ln>
            </c:spPr>
            <c:extLst>
              <c:ext xmlns:c16="http://schemas.microsoft.com/office/drawing/2014/chart" uri="{C3380CC4-5D6E-409C-BE32-E72D297353CC}">
                <c16:uniqueId val="{00000032-9485-4DEB-AB5D-2B69F7F571E1}"/>
              </c:ext>
            </c:extLst>
          </c:dPt>
          <c:dPt>
            <c:idx val="45"/>
            <c:invertIfNegative val="0"/>
            <c:bubble3D val="0"/>
            <c:spPr>
              <a:solidFill>
                <a:srgbClr val="00B0F0"/>
              </a:solidFill>
              <a:ln>
                <a:noFill/>
              </a:ln>
            </c:spPr>
            <c:extLst>
              <c:ext xmlns:c16="http://schemas.microsoft.com/office/drawing/2014/chart" uri="{C3380CC4-5D6E-409C-BE32-E72D297353CC}">
                <c16:uniqueId val="{00000034-9485-4DEB-AB5D-2B69F7F571E1}"/>
              </c:ext>
            </c:extLst>
          </c:dPt>
          <c:dPt>
            <c:idx val="46"/>
            <c:invertIfNegative val="0"/>
            <c:bubble3D val="0"/>
            <c:spPr>
              <a:solidFill>
                <a:srgbClr val="00B0F0"/>
              </a:solidFill>
              <a:ln w="57150">
                <a:solidFill>
                  <a:srgbClr val="7030A0"/>
                </a:solidFill>
              </a:ln>
            </c:spPr>
            <c:extLst>
              <c:ext xmlns:c16="http://schemas.microsoft.com/office/drawing/2014/chart" uri="{C3380CC4-5D6E-409C-BE32-E72D297353CC}">
                <c16:uniqueId val="{00000036-9485-4DEB-AB5D-2B69F7F571E1}"/>
              </c:ext>
            </c:extLst>
          </c:dPt>
          <c:dPt>
            <c:idx val="47"/>
            <c:invertIfNegative val="0"/>
            <c:bubble3D val="0"/>
            <c:spPr>
              <a:solidFill>
                <a:srgbClr val="00B0F0"/>
              </a:solidFill>
              <a:ln>
                <a:noFill/>
              </a:ln>
            </c:spPr>
            <c:extLst>
              <c:ext xmlns:c16="http://schemas.microsoft.com/office/drawing/2014/chart" uri="{C3380CC4-5D6E-409C-BE32-E72D297353CC}">
                <c16:uniqueId val="{00000038-9485-4DEB-AB5D-2B69F7F571E1}"/>
              </c:ext>
            </c:extLst>
          </c:dPt>
          <c:dPt>
            <c:idx val="48"/>
            <c:invertIfNegative val="0"/>
            <c:bubble3D val="0"/>
            <c:spPr>
              <a:solidFill>
                <a:srgbClr val="00B0F0"/>
              </a:solidFill>
              <a:ln>
                <a:noFill/>
              </a:ln>
            </c:spPr>
            <c:extLst>
              <c:ext xmlns:c16="http://schemas.microsoft.com/office/drawing/2014/chart" uri="{C3380CC4-5D6E-409C-BE32-E72D297353CC}">
                <c16:uniqueId val="{0000003A-9485-4DEB-AB5D-2B69F7F571E1}"/>
              </c:ext>
            </c:extLst>
          </c:dPt>
          <c:dPt>
            <c:idx val="49"/>
            <c:invertIfNegative val="0"/>
            <c:bubble3D val="0"/>
            <c:spPr>
              <a:solidFill>
                <a:srgbClr val="00B0F0"/>
              </a:solidFill>
              <a:ln w="57150">
                <a:solidFill>
                  <a:srgbClr val="7030A0"/>
                </a:solidFill>
              </a:ln>
            </c:spPr>
            <c:extLst>
              <c:ext xmlns:c16="http://schemas.microsoft.com/office/drawing/2014/chart" uri="{C3380CC4-5D6E-409C-BE32-E72D297353CC}">
                <c16:uniqueId val="{0000003C-9485-4DEB-AB5D-2B69F7F571E1}"/>
              </c:ext>
            </c:extLst>
          </c:dPt>
          <c:dPt>
            <c:idx val="50"/>
            <c:invertIfNegative val="0"/>
            <c:bubble3D val="0"/>
            <c:spPr>
              <a:solidFill>
                <a:srgbClr val="00B0F0"/>
              </a:solidFill>
              <a:ln w="57150">
                <a:noFill/>
              </a:ln>
            </c:spPr>
            <c:extLst>
              <c:ext xmlns:c16="http://schemas.microsoft.com/office/drawing/2014/chart" uri="{C3380CC4-5D6E-409C-BE32-E72D297353CC}">
                <c16:uniqueId val="{0000003E-9485-4DEB-AB5D-2B69F7F571E1}"/>
              </c:ext>
            </c:extLst>
          </c:dPt>
          <c:dPt>
            <c:idx val="51"/>
            <c:invertIfNegative val="0"/>
            <c:bubble3D val="0"/>
            <c:spPr>
              <a:solidFill>
                <a:srgbClr val="00B0F0"/>
              </a:solidFill>
              <a:ln>
                <a:noFill/>
              </a:ln>
            </c:spPr>
            <c:extLst>
              <c:ext xmlns:c16="http://schemas.microsoft.com/office/drawing/2014/chart" uri="{C3380CC4-5D6E-409C-BE32-E72D297353CC}">
                <c16:uniqueId val="{00000040-9485-4DEB-AB5D-2B69F7F571E1}"/>
              </c:ext>
            </c:extLst>
          </c:dPt>
          <c:dPt>
            <c:idx val="52"/>
            <c:invertIfNegative val="0"/>
            <c:bubble3D val="0"/>
            <c:spPr>
              <a:solidFill>
                <a:srgbClr val="00B0F0"/>
              </a:solidFill>
              <a:ln w="57150">
                <a:solidFill>
                  <a:srgbClr val="7030A0"/>
                </a:solidFill>
              </a:ln>
            </c:spPr>
            <c:extLst>
              <c:ext xmlns:c16="http://schemas.microsoft.com/office/drawing/2014/chart" uri="{C3380CC4-5D6E-409C-BE32-E72D297353CC}">
                <c16:uniqueId val="{00000042-9485-4DEB-AB5D-2B69F7F571E1}"/>
              </c:ext>
            </c:extLst>
          </c:dPt>
          <c:dPt>
            <c:idx val="53"/>
            <c:invertIfNegative val="0"/>
            <c:bubble3D val="0"/>
            <c:spPr>
              <a:solidFill>
                <a:schemeClr val="accent4">
                  <a:lumMod val="40000"/>
                  <a:lumOff val="60000"/>
                </a:schemeClr>
              </a:solidFill>
              <a:ln>
                <a:noFill/>
              </a:ln>
            </c:spPr>
            <c:extLst>
              <c:ext xmlns:c16="http://schemas.microsoft.com/office/drawing/2014/chart" uri="{C3380CC4-5D6E-409C-BE32-E72D297353CC}">
                <c16:uniqueId val="{00000044-9485-4DEB-AB5D-2B69F7F571E1}"/>
              </c:ext>
            </c:extLst>
          </c:dPt>
          <c:cat>
            <c:multiLvlStrRef>
              <c:f>AV!$A$19:$B$72</c:f>
              <c:multiLvlStrCache>
                <c:ptCount val="54"/>
                <c:lvl>
                  <c:pt idx="0">
                    <c:v>A</c:v>
                  </c:pt>
                  <c:pt idx="1">
                    <c:v>A</c:v>
                  </c:pt>
                  <c:pt idx="2">
                    <c:v>A</c:v>
                  </c:pt>
                  <c:pt idx="3">
                    <c:v>A</c:v>
                  </c:pt>
                  <c:pt idx="4">
                    <c:v>A</c:v>
                  </c:pt>
                  <c:pt idx="5">
                    <c:v>A</c:v>
                  </c:pt>
                  <c:pt idx="6">
                    <c:v>A</c:v>
                  </c:pt>
                  <c:pt idx="7">
                    <c:v>A</c:v>
                  </c:pt>
                  <c:pt idx="8">
                    <c:v>A</c:v>
                  </c:pt>
                  <c:pt idx="9">
                    <c:v>A</c:v>
                  </c:pt>
                  <c:pt idx="10">
                    <c:v>A</c:v>
                  </c:pt>
                  <c:pt idx="11">
                    <c:v>A</c:v>
                  </c:pt>
                  <c:pt idx="12">
                    <c:v>A</c:v>
                  </c:pt>
                  <c:pt idx="13">
                    <c:v>A</c:v>
                  </c:pt>
                  <c:pt idx="14">
                    <c:v>A</c:v>
                  </c:pt>
                  <c:pt idx="15">
                    <c:v>A</c:v>
                  </c:pt>
                  <c:pt idx="16">
                    <c:v>A</c:v>
                  </c:pt>
                  <c:pt idx="17">
                    <c:v>A</c:v>
                  </c:pt>
                  <c:pt idx="18">
                    <c:v>A</c:v>
                  </c:pt>
                  <c:pt idx="19">
                    <c:v>A</c:v>
                  </c:pt>
                  <c:pt idx="20">
                    <c:v>A</c:v>
                  </c:pt>
                  <c:pt idx="21">
                    <c:v>A</c:v>
                  </c:pt>
                  <c:pt idx="22">
                    <c:v>A</c:v>
                  </c:pt>
                  <c:pt idx="23">
                    <c:v>A</c:v>
                  </c:pt>
                  <c:pt idx="24">
                    <c:v>A</c:v>
                  </c:pt>
                  <c:pt idx="25">
                    <c:v>A</c:v>
                  </c:pt>
                  <c:pt idx="26">
                    <c:v>A</c:v>
                  </c:pt>
                  <c:pt idx="27">
                    <c:v>A</c:v>
                  </c:pt>
                  <c:pt idx="28">
                    <c:v>A</c:v>
                  </c:pt>
                  <c:pt idx="29">
                    <c:v>A</c:v>
                  </c:pt>
                  <c:pt idx="30">
                    <c:v>B</c:v>
                  </c:pt>
                  <c:pt idx="31">
                    <c:v>B</c:v>
                  </c:pt>
                  <c:pt idx="32">
                    <c:v>B</c:v>
                  </c:pt>
                  <c:pt idx="33">
                    <c:v>B</c:v>
                  </c:pt>
                  <c:pt idx="34">
                    <c:v>B</c:v>
                  </c:pt>
                  <c:pt idx="35">
                    <c:v>B</c:v>
                  </c:pt>
                  <c:pt idx="36">
                    <c:v>B</c:v>
                  </c:pt>
                  <c:pt idx="37">
                    <c:v>B</c:v>
                  </c:pt>
                  <c:pt idx="38">
                    <c:v>B</c:v>
                  </c:pt>
                  <c:pt idx="39">
                    <c:v>B</c:v>
                  </c:pt>
                  <c:pt idx="40">
                    <c:v>B</c:v>
                  </c:pt>
                  <c:pt idx="41">
                    <c:v>B</c:v>
                  </c:pt>
                  <c:pt idx="42">
                    <c:v>B</c:v>
                  </c:pt>
                  <c:pt idx="43">
                    <c:v>B</c:v>
                  </c:pt>
                  <c:pt idx="44">
                    <c:v>B</c:v>
                  </c:pt>
                  <c:pt idx="45">
                    <c:v>B</c:v>
                  </c:pt>
                  <c:pt idx="46">
                    <c:v>B</c:v>
                  </c:pt>
                  <c:pt idx="47">
                    <c:v>B</c:v>
                  </c:pt>
                  <c:pt idx="48">
                    <c:v>B</c:v>
                  </c:pt>
                  <c:pt idx="49">
                    <c:v>B</c:v>
                  </c:pt>
                  <c:pt idx="50">
                    <c:v>B</c:v>
                  </c:pt>
                  <c:pt idx="51">
                    <c:v>B</c:v>
                  </c:pt>
                  <c:pt idx="52">
                    <c:v>B</c:v>
                  </c:pt>
                  <c:pt idx="53">
                    <c:v>D</c:v>
                  </c:pt>
                </c:lvl>
                <c:lvl>
                  <c:pt idx="0">
                    <c:v>Archeologický ústav AV ČR, Brno</c:v>
                  </c:pt>
                  <c:pt idx="1">
                    <c:v>Archeologický ústav AV ČR, Praha</c:v>
                  </c:pt>
                  <c:pt idx="2">
                    <c:v>Astronomický ústav AV ČR</c:v>
                  </c:pt>
                  <c:pt idx="3">
                    <c:v>Biofyzikální ústav AV ČR</c:v>
                  </c:pt>
                  <c:pt idx="4">
                    <c:v>Biologické centrum AV ČR</c:v>
                  </c:pt>
                  <c:pt idx="5">
                    <c:v>Biotechnologický ústav AV ČR</c:v>
                  </c:pt>
                  <c:pt idx="6">
                    <c:v>Botanický ústav AV ČR</c:v>
                  </c:pt>
                  <c:pt idx="7">
                    <c:v>Etnologický ústav AV ČR</c:v>
                  </c:pt>
                  <c:pt idx="8">
                    <c:v>Filosofický ústav AV ČR</c:v>
                  </c:pt>
                  <c:pt idx="9">
                    <c:v>Fyzikální ústav AV ČR+</c:v>
                  </c:pt>
                  <c:pt idx="10">
                    <c:v>Fyziologický ústav AV ČR</c:v>
                  </c:pt>
                  <c:pt idx="11">
                    <c:v>Geofyzikální ústav AV ČR</c:v>
                  </c:pt>
                  <c:pt idx="12">
                    <c:v>Knihovna AV ČR</c:v>
                  </c:pt>
                  <c:pt idx="13">
                    <c:v>Masarykův ústav a Archiv AV ČR</c:v>
                  </c:pt>
                  <c:pt idx="14">
                    <c:v>Matematický ústav AV ČR</c:v>
                  </c:pt>
                  <c:pt idx="15">
                    <c:v>Mikrobiologický ústav AV ČR</c:v>
                  </c:pt>
                  <c:pt idx="16">
                    <c:v>Národohospodářský ústav AV ČR</c:v>
                  </c:pt>
                  <c:pt idx="17">
                    <c:v>Orientální ústav AV ČR</c:v>
                  </c:pt>
                  <c:pt idx="18">
                    <c:v>Ústav biologie obratlovců AV ČR</c:v>
                  </c:pt>
                  <c:pt idx="19">
                    <c:v>Ústav dějin umění AV ČR</c:v>
                  </c:pt>
                  <c:pt idx="20">
                    <c:v>Ústav experimentální botaniky AV ČR</c:v>
                  </c:pt>
                  <c:pt idx="21">
                    <c:v>Ústav experimentální medicíny AV ČR</c:v>
                  </c:pt>
                  <c:pt idx="22">
                    <c:v>Ústav fyzikální chemie J. Heyrovského AV ČR</c:v>
                  </c:pt>
                  <c:pt idx="23">
                    <c:v>Ústav fyziky materiálů AV ČR</c:v>
                  </c:pt>
                  <c:pt idx="24">
                    <c:v>Ústav molekulární genetiky AV ČR</c:v>
                  </c:pt>
                  <c:pt idx="25">
                    <c:v>Ústav organické chemie a biochemie AV ČR</c:v>
                  </c:pt>
                  <c:pt idx="26">
                    <c:v>Ústav pro českou literaturu AV ČR</c:v>
                  </c:pt>
                  <c:pt idx="27">
                    <c:v>Ústav pro jazyk český AV ČR</c:v>
                  </c:pt>
                  <c:pt idx="28">
                    <c:v>Ústav pro soudobé dějiny AV ČR</c:v>
                  </c:pt>
                  <c:pt idx="29">
                    <c:v>Ústav výzkumu globální změny AV ČR</c:v>
                  </c:pt>
                  <c:pt idx="30">
                    <c:v>Geologický ústav AV ČR</c:v>
                  </c:pt>
                  <c:pt idx="31">
                    <c:v>Historický ústav AV ČR</c:v>
                  </c:pt>
                  <c:pt idx="32">
                    <c:v>Psychologický ústav AV ČR</c:v>
                  </c:pt>
                  <c:pt idx="33">
                    <c:v>Slovanský ústav AV ČR</c:v>
                  </c:pt>
                  <c:pt idx="34">
                    <c:v>Sociologický ústav AV ČR</c:v>
                  </c:pt>
                  <c:pt idx="35">
                    <c:v>Ústav analytické chemie AV ČR</c:v>
                  </c:pt>
                  <c:pt idx="36">
                    <c:v>Ústav anorganické chemie AV ČR</c:v>
                  </c:pt>
                  <c:pt idx="37">
                    <c:v>Ústav fotoniky a elektroniky AV ČR</c:v>
                  </c:pt>
                  <c:pt idx="38">
                    <c:v>Ústav fyziky atmosféry AV ČR</c:v>
                  </c:pt>
                  <c:pt idx="39">
                    <c:v>Ústav fyziky plazmatu AV ČR</c:v>
                  </c:pt>
                  <c:pt idx="40">
                    <c:v>Ústav geoniky AV ČR</c:v>
                  </c:pt>
                  <c:pt idx="41">
                    <c:v>Ústav chemických procesů AV ČR</c:v>
                  </c:pt>
                  <c:pt idx="42">
                    <c:v>Ústav informatiky AV ČR</c:v>
                  </c:pt>
                  <c:pt idx="43">
                    <c:v>Ústav jaderné fyziky AV ČR</c:v>
                  </c:pt>
                  <c:pt idx="44">
                    <c:v>Ústav makromolekulární chemie AV ČR</c:v>
                  </c:pt>
                  <c:pt idx="45">
                    <c:v>Ústav pro hydrodynamiku AV ČR</c:v>
                  </c:pt>
                  <c:pt idx="46">
                    <c:v>Ústav přístrojové techniky AV ČR</c:v>
                  </c:pt>
                  <c:pt idx="47">
                    <c:v>Ústav státu a práva AV ČR</c:v>
                  </c:pt>
                  <c:pt idx="48">
                    <c:v>Ústav struktury a mechaniky hornin AV ČR</c:v>
                  </c:pt>
                  <c:pt idx="49">
                    <c:v>Ústav teoretické a aplikované mechaniky AV ČR</c:v>
                  </c:pt>
                  <c:pt idx="50">
                    <c:v>Ústav teorie informace a automatizace AV ČR</c:v>
                  </c:pt>
                  <c:pt idx="51">
                    <c:v>Ústav termomechaniky AV ČR</c:v>
                  </c:pt>
                  <c:pt idx="52">
                    <c:v>Ústav živočišné fyziologie a genetiky AV ČR</c:v>
                  </c:pt>
                  <c:pt idx="53">
                    <c:v>Středisko společných činností AV ČR</c:v>
                  </c:pt>
                </c:lvl>
              </c:multiLvlStrCache>
            </c:multiLvlStrRef>
          </c:cat>
          <c:val>
            <c:numRef>
              <c:f>AV!$F$19:$F$72</c:f>
              <c:numCache>
                <c:formatCode>0%</c:formatCode>
                <c:ptCount val="54"/>
                <c:pt idx="0">
                  <c:v>1.3347602493751256</c:v>
                </c:pt>
                <c:pt idx="1">
                  <c:v>1.2684557526232705</c:v>
                </c:pt>
                <c:pt idx="2">
                  <c:v>1.2640198629646429</c:v>
                </c:pt>
                <c:pt idx="3">
                  <c:v>1.2969276458602459</c:v>
                </c:pt>
                <c:pt idx="4">
                  <c:v>1.2836608697112344</c:v>
                </c:pt>
                <c:pt idx="5">
                  <c:v>1.6921006779719496</c:v>
                </c:pt>
                <c:pt idx="6">
                  <c:v>1.2911343840729987</c:v>
                </c:pt>
                <c:pt idx="7">
                  <c:v>1.0909746251441754</c:v>
                </c:pt>
                <c:pt idx="8">
                  <c:v>1.1934475443797994</c:v>
                </c:pt>
                <c:pt idx="9">
                  <c:v>1.1764374947702376</c:v>
                </c:pt>
                <c:pt idx="10">
                  <c:v>1.3235911162555161</c:v>
                </c:pt>
                <c:pt idx="11">
                  <c:v>1.2699471472236372</c:v>
                </c:pt>
                <c:pt idx="12">
                  <c:v>1.3410380263883035</c:v>
                </c:pt>
                <c:pt idx="13">
                  <c:v>1.3862508236327695</c:v>
                </c:pt>
                <c:pt idx="14">
                  <c:v>1.2244260444109898</c:v>
                </c:pt>
                <c:pt idx="15">
                  <c:v>1.4700543978000258</c:v>
                </c:pt>
                <c:pt idx="16">
                  <c:v>1.2798537880979304</c:v>
                </c:pt>
                <c:pt idx="17">
                  <c:v>1.3243255004351611</c:v>
                </c:pt>
                <c:pt idx="18">
                  <c:v>1.298876960022602</c:v>
                </c:pt>
                <c:pt idx="19">
                  <c:v>1.5444883185258309</c:v>
                </c:pt>
                <c:pt idx="20">
                  <c:v>1.8752392842280483</c:v>
                </c:pt>
                <c:pt idx="21">
                  <c:v>1.6281695793352549</c:v>
                </c:pt>
                <c:pt idx="22">
                  <c:v>1.2685629130491123</c:v>
                </c:pt>
                <c:pt idx="23">
                  <c:v>1.3551170126916587</c:v>
                </c:pt>
                <c:pt idx="24">
                  <c:v>2.2556746159841907</c:v>
                </c:pt>
                <c:pt idx="25">
                  <c:v>1.5816456147015527</c:v>
                </c:pt>
                <c:pt idx="26">
                  <c:v>1.2512954622499879</c:v>
                </c:pt>
                <c:pt idx="27">
                  <c:v>1.1736550497623037</c:v>
                </c:pt>
                <c:pt idx="28">
                  <c:v>1.3335874159794887</c:v>
                </c:pt>
                <c:pt idx="29">
                  <c:v>3.2635118510620846</c:v>
                </c:pt>
                <c:pt idx="30">
                  <c:v>1.3287967615857064</c:v>
                </c:pt>
                <c:pt idx="31">
                  <c:v>1.1879008347877285</c:v>
                </c:pt>
                <c:pt idx="32">
                  <c:v>1.4235762600916431</c:v>
                </c:pt>
                <c:pt idx="33">
                  <c:v>1.4808882417182381</c:v>
                </c:pt>
                <c:pt idx="34">
                  <c:v>1.2680263700041203</c:v>
                </c:pt>
                <c:pt idx="35">
                  <c:v>1.3154077683818259</c:v>
                </c:pt>
                <c:pt idx="36">
                  <c:v>1.3009542943244601</c:v>
                </c:pt>
                <c:pt idx="37">
                  <c:v>1.290200405582727</c:v>
                </c:pt>
                <c:pt idx="38">
                  <c:v>1.286276150627615</c:v>
                </c:pt>
                <c:pt idx="39">
                  <c:v>1.748223620768411</c:v>
                </c:pt>
                <c:pt idx="40">
                  <c:v>1.4240784349243727</c:v>
                </c:pt>
                <c:pt idx="41">
                  <c:v>1.2166829063729541</c:v>
                </c:pt>
                <c:pt idx="42">
                  <c:v>1.2432777399591559</c:v>
                </c:pt>
                <c:pt idx="43">
                  <c:v>1.258610159590005</c:v>
                </c:pt>
                <c:pt idx="44">
                  <c:v>1.5187518710099626</c:v>
                </c:pt>
                <c:pt idx="45">
                  <c:v>1.2624517682041843</c:v>
                </c:pt>
                <c:pt idx="46">
                  <c:v>1.9056858754045847</c:v>
                </c:pt>
                <c:pt idx="47">
                  <c:v>1.3812243626356508</c:v>
                </c:pt>
                <c:pt idx="48">
                  <c:v>1.2831886433920787</c:v>
                </c:pt>
                <c:pt idx="49">
                  <c:v>1.8489279370718092</c:v>
                </c:pt>
                <c:pt idx="50">
                  <c:v>1.1440598324066098</c:v>
                </c:pt>
                <c:pt idx="51">
                  <c:v>1.2322757830890929</c:v>
                </c:pt>
                <c:pt idx="52">
                  <c:v>1.5544535611571646</c:v>
                </c:pt>
                <c:pt idx="53">
                  <c:v>1.5275964316165898</c:v>
                </c:pt>
              </c:numCache>
            </c:numRef>
          </c:val>
          <c:extLst>
            <c:ext xmlns:c16="http://schemas.microsoft.com/office/drawing/2014/chart" uri="{C3380CC4-5D6E-409C-BE32-E72D297353CC}">
              <c16:uniqueId val="{00000045-9485-4DEB-AB5D-2B69F7F571E1}"/>
            </c:ext>
          </c:extLst>
        </c:ser>
        <c:dLbls>
          <c:showLegendKey val="0"/>
          <c:showVal val="0"/>
          <c:showCatName val="0"/>
          <c:showSerName val="0"/>
          <c:showPercent val="0"/>
          <c:showBubbleSize val="0"/>
        </c:dLbls>
        <c:gapWidth val="150"/>
        <c:axId val="149725184"/>
        <c:axId val="149726720"/>
      </c:barChart>
      <c:lineChart>
        <c:grouping val="standard"/>
        <c:varyColors val="0"/>
        <c:ser>
          <c:idx val="0"/>
          <c:order val="0"/>
          <c:tx>
            <c:strRef>
              <c:f>AV!$E$18</c:f>
              <c:strCache>
                <c:ptCount val="1"/>
                <c:pt idx="0">
                  <c:v>absolutní nárůst</c:v>
                </c:pt>
              </c:strCache>
            </c:strRef>
          </c:tx>
          <c:spPr>
            <a:ln>
              <a:noFill/>
            </a:ln>
          </c:spPr>
          <c:marker>
            <c:symbol val="triangle"/>
            <c:size val="10"/>
            <c:spPr>
              <a:solidFill>
                <a:schemeClr val="tx1"/>
              </a:solidFill>
            </c:spPr>
          </c:marker>
          <c:dPt>
            <c:idx val="14"/>
            <c:marker>
              <c:spPr>
                <a:solidFill>
                  <a:schemeClr val="tx1"/>
                </a:solidFill>
                <a:ln w="0"/>
              </c:spPr>
            </c:marker>
            <c:bubble3D val="0"/>
            <c:extLst>
              <c:ext xmlns:c16="http://schemas.microsoft.com/office/drawing/2014/chart" uri="{C3380CC4-5D6E-409C-BE32-E72D297353CC}">
                <c16:uniqueId val="{00000046-9485-4DEB-AB5D-2B69F7F571E1}"/>
              </c:ext>
            </c:extLst>
          </c:dPt>
          <c:cat>
            <c:multiLvlStrRef>
              <c:f>AV!$A$19:$B$72</c:f>
              <c:multiLvlStrCache>
                <c:ptCount val="54"/>
                <c:lvl>
                  <c:pt idx="0">
                    <c:v>A</c:v>
                  </c:pt>
                  <c:pt idx="1">
                    <c:v>A</c:v>
                  </c:pt>
                  <c:pt idx="2">
                    <c:v>A</c:v>
                  </c:pt>
                  <c:pt idx="3">
                    <c:v>A</c:v>
                  </c:pt>
                  <c:pt idx="4">
                    <c:v>A</c:v>
                  </c:pt>
                  <c:pt idx="5">
                    <c:v>A</c:v>
                  </c:pt>
                  <c:pt idx="6">
                    <c:v>A</c:v>
                  </c:pt>
                  <c:pt idx="7">
                    <c:v>A</c:v>
                  </c:pt>
                  <c:pt idx="8">
                    <c:v>A</c:v>
                  </c:pt>
                  <c:pt idx="9">
                    <c:v>A</c:v>
                  </c:pt>
                  <c:pt idx="10">
                    <c:v>A</c:v>
                  </c:pt>
                  <c:pt idx="11">
                    <c:v>A</c:v>
                  </c:pt>
                  <c:pt idx="12">
                    <c:v>A</c:v>
                  </c:pt>
                  <c:pt idx="13">
                    <c:v>A</c:v>
                  </c:pt>
                  <c:pt idx="14">
                    <c:v>A</c:v>
                  </c:pt>
                  <c:pt idx="15">
                    <c:v>A</c:v>
                  </c:pt>
                  <c:pt idx="16">
                    <c:v>A</c:v>
                  </c:pt>
                  <c:pt idx="17">
                    <c:v>A</c:v>
                  </c:pt>
                  <c:pt idx="18">
                    <c:v>A</c:v>
                  </c:pt>
                  <c:pt idx="19">
                    <c:v>A</c:v>
                  </c:pt>
                  <c:pt idx="20">
                    <c:v>A</c:v>
                  </c:pt>
                  <c:pt idx="21">
                    <c:v>A</c:v>
                  </c:pt>
                  <c:pt idx="22">
                    <c:v>A</c:v>
                  </c:pt>
                  <c:pt idx="23">
                    <c:v>A</c:v>
                  </c:pt>
                  <c:pt idx="24">
                    <c:v>A</c:v>
                  </c:pt>
                  <c:pt idx="25">
                    <c:v>A</c:v>
                  </c:pt>
                  <c:pt idx="26">
                    <c:v>A</c:v>
                  </c:pt>
                  <c:pt idx="27">
                    <c:v>A</c:v>
                  </c:pt>
                  <c:pt idx="28">
                    <c:v>A</c:v>
                  </c:pt>
                  <c:pt idx="29">
                    <c:v>A</c:v>
                  </c:pt>
                  <c:pt idx="30">
                    <c:v>B</c:v>
                  </c:pt>
                  <c:pt idx="31">
                    <c:v>B</c:v>
                  </c:pt>
                  <c:pt idx="32">
                    <c:v>B</c:v>
                  </c:pt>
                  <c:pt idx="33">
                    <c:v>B</c:v>
                  </c:pt>
                  <c:pt idx="34">
                    <c:v>B</c:v>
                  </c:pt>
                  <c:pt idx="35">
                    <c:v>B</c:v>
                  </c:pt>
                  <c:pt idx="36">
                    <c:v>B</c:v>
                  </c:pt>
                  <c:pt idx="37">
                    <c:v>B</c:v>
                  </c:pt>
                  <c:pt idx="38">
                    <c:v>B</c:v>
                  </c:pt>
                  <c:pt idx="39">
                    <c:v>B</c:v>
                  </c:pt>
                  <c:pt idx="40">
                    <c:v>B</c:v>
                  </c:pt>
                  <c:pt idx="41">
                    <c:v>B</c:v>
                  </c:pt>
                  <c:pt idx="42">
                    <c:v>B</c:v>
                  </c:pt>
                  <c:pt idx="43">
                    <c:v>B</c:v>
                  </c:pt>
                  <c:pt idx="44">
                    <c:v>B</c:v>
                  </c:pt>
                  <c:pt idx="45">
                    <c:v>B</c:v>
                  </c:pt>
                  <c:pt idx="46">
                    <c:v>B</c:v>
                  </c:pt>
                  <c:pt idx="47">
                    <c:v>B</c:v>
                  </c:pt>
                  <c:pt idx="48">
                    <c:v>B</c:v>
                  </c:pt>
                  <c:pt idx="49">
                    <c:v>B</c:v>
                  </c:pt>
                  <c:pt idx="50">
                    <c:v>B</c:v>
                  </c:pt>
                  <c:pt idx="51">
                    <c:v>B</c:v>
                  </c:pt>
                  <c:pt idx="52">
                    <c:v>B</c:v>
                  </c:pt>
                  <c:pt idx="53">
                    <c:v>D</c:v>
                  </c:pt>
                </c:lvl>
                <c:lvl>
                  <c:pt idx="0">
                    <c:v>Archeologický ústav AV ČR, Brno</c:v>
                  </c:pt>
                  <c:pt idx="1">
                    <c:v>Archeologický ústav AV ČR, Praha</c:v>
                  </c:pt>
                  <c:pt idx="2">
                    <c:v>Astronomický ústav AV ČR</c:v>
                  </c:pt>
                  <c:pt idx="3">
                    <c:v>Biofyzikální ústav AV ČR</c:v>
                  </c:pt>
                  <c:pt idx="4">
                    <c:v>Biologické centrum AV ČR</c:v>
                  </c:pt>
                  <c:pt idx="5">
                    <c:v>Biotechnologický ústav AV ČR</c:v>
                  </c:pt>
                  <c:pt idx="6">
                    <c:v>Botanický ústav AV ČR</c:v>
                  </c:pt>
                  <c:pt idx="7">
                    <c:v>Etnologický ústav AV ČR</c:v>
                  </c:pt>
                  <c:pt idx="8">
                    <c:v>Filosofický ústav AV ČR</c:v>
                  </c:pt>
                  <c:pt idx="9">
                    <c:v>Fyzikální ústav AV ČR+</c:v>
                  </c:pt>
                  <c:pt idx="10">
                    <c:v>Fyziologický ústav AV ČR</c:v>
                  </c:pt>
                  <c:pt idx="11">
                    <c:v>Geofyzikální ústav AV ČR</c:v>
                  </c:pt>
                  <c:pt idx="12">
                    <c:v>Knihovna AV ČR</c:v>
                  </c:pt>
                  <c:pt idx="13">
                    <c:v>Masarykův ústav a Archiv AV ČR</c:v>
                  </c:pt>
                  <c:pt idx="14">
                    <c:v>Matematický ústav AV ČR</c:v>
                  </c:pt>
                  <c:pt idx="15">
                    <c:v>Mikrobiologický ústav AV ČR</c:v>
                  </c:pt>
                  <c:pt idx="16">
                    <c:v>Národohospodářský ústav AV ČR</c:v>
                  </c:pt>
                  <c:pt idx="17">
                    <c:v>Orientální ústav AV ČR</c:v>
                  </c:pt>
                  <c:pt idx="18">
                    <c:v>Ústav biologie obratlovců AV ČR</c:v>
                  </c:pt>
                  <c:pt idx="19">
                    <c:v>Ústav dějin umění AV ČR</c:v>
                  </c:pt>
                  <c:pt idx="20">
                    <c:v>Ústav experimentální botaniky AV ČR</c:v>
                  </c:pt>
                  <c:pt idx="21">
                    <c:v>Ústav experimentální medicíny AV ČR</c:v>
                  </c:pt>
                  <c:pt idx="22">
                    <c:v>Ústav fyzikální chemie J. Heyrovského AV ČR</c:v>
                  </c:pt>
                  <c:pt idx="23">
                    <c:v>Ústav fyziky materiálů AV ČR</c:v>
                  </c:pt>
                  <c:pt idx="24">
                    <c:v>Ústav molekulární genetiky AV ČR</c:v>
                  </c:pt>
                  <c:pt idx="25">
                    <c:v>Ústav organické chemie a biochemie AV ČR</c:v>
                  </c:pt>
                  <c:pt idx="26">
                    <c:v>Ústav pro českou literaturu AV ČR</c:v>
                  </c:pt>
                  <c:pt idx="27">
                    <c:v>Ústav pro jazyk český AV ČR</c:v>
                  </c:pt>
                  <c:pt idx="28">
                    <c:v>Ústav pro soudobé dějiny AV ČR</c:v>
                  </c:pt>
                  <c:pt idx="29">
                    <c:v>Ústav výzkumu globální změny AV ČR</c:v>
                  </c:pt>
                  <c:pt idx="30">
                    <c:v>Geologický ústav AV ČR</c:v>
                  </c:pt>
                  <c:pt idx="31">
                    <c:v>Historický ústav AV ČR</c:v>
                  </c:pt>
                  <c:pt idx="32">
                    <c:v>Psychologický ústav AV ČR</c:v>
                  </c:pt>
                  <c:pt idx="33">
                    <c:v>Slovanský ústav AV ČR</c:v>
                  </c:pt>
                  <c:pt idx="34">
                    <c:v>Sociologický ústav AV ČR</c:v>
                  </c:pt>
                  <c:pt idx="35">
                    <c:v>Ústav analytické chemie AV ČR</c:v>
                  </c:pt>
                  <c:pt idx="36">
                    <c:v>Ústav anorganické chemie AV ČR</c:v>
                  </c:pt>
                  <c:pt idx="37">
                    <c:v>Ústav fotoniky a elektroniky AV ČR</c:v>
                  </c:pt>
                  <c:pt idx="38">
                    <c:v>Ústav fyziky atmosféry AV ČR</c:v>
                  </c:pt>
                  <c:pt idx="39">
                    <c:v>Ústav fyziky plazmatu AV ČR</c:v>
                  </c:pt>
                  <c:pt idx="40">
                    <c:v>Ústav geoniky AV ČR</c:v>
                  </c:pt>
                  <c:pt idx="41">
                    <c:v>Ústav chemických procesů AV ČR</c:v>
                  </c:pt>
                  <c:pt idx="42">
                    <c:v>Ústav informatiky AV ČR</c:v>
                  </c:pt>
                  <c:pt idx="43">
                    <c:v>Ústav jaderné fyziky AV ČR</c:v>
                  </c:pt>
                  <c:pt idx="44">
                    <c:v>Ústav makromolekulární chemie AV ČR</c:v>
                  </c:pt>
                  <c:pt idx="45">
                    <c:v>Ústav pro hydrodynamiku AV ČR</c:v>
                  </c:pt>
                  <c:pt idx="46">
                    <c:v>Ústav přístrojové techniky AV ČR</c:v>
                  </c:pt>
                  <c:pt idx="47">
                    <c:v>Ústav státu a práva AV ČR</c:v>
                  </c:pt>
                  <c:pt idx="48">
                    <c:v>Ústav struktury a mechaniky hornin AV ČR</c:v>
                  </c:pt>
                  <c:pt idx="49">
                    <c:v>Ústav teoretické a aplikované mechaniky AV ČR</c:v>
                  </c:pt>
                  <c:pt idx="50">
                    <c:v>Ústav teorie informace a automatizace AV ČR</c:v>
                  </c:pt>
                  <c:pt idx="51">
                    <c:v>Ústav termomechaniky AV ČR</c:v>
                  </c:pt>
                  <c:pt idx="52">
                    <c:v>Ústav živočišné fyziologie a genetiky AV ČR</c:v>
                  </c:pt>
                  <c:pt idx="53">
                    <c:v>Středisko společných činností AV ČR</c:v>
                  </c:pt>
                </c:lvl>
              </c:multiLvlStrCache>
            </c:multiLvlStrRef>
          </c:cat>
          <c:val>
            <c:numRef>
              <c:f>AV!$E$19:$E$72</c:f>
              <c:numCache>
                <c:formatCode>#,##0</c:formatCode>
                <c:ptCount val="54"/>
                <c:pt idx="0">
                  <c:v>11652</c:v>
                </c:pt>
                <c:pt idx="1">
                  <c:v>14455</c:v>
                </c:pt>
                <c:pt idx="2">
                  <c:v>22118</c:v>
                </c:pt>
                <c:pt idx="3">
                  <c:v>22296</c:v>
                </c:pt>
                <c:pt idx="4">
                  <c:v>50678</c:v>
                </c:pt>
                <c:pt idx="5">
                  <c:v>40119</c:v>
                </c:pt>
                <c:pt idx="6">
                  <c:v>28077</c:v>
                </c:pt>
                <c:pt idx="7">
                  <c:v>2524</c:v>
                </c:pt>
                <c:pt idx="8">
                  <c:v>15594</c:v>
                </c:pt>
                <c:pt idx="9">
                  <c:v>99103</c:v>
                </c:pt>
                <c:pt idx="10">
                  <c:v>40257</c:v>
                </c:pt>
                <c:pt idx="11">
                  <c:v>16957</c:v>
                </c:pt>
                <c:pt idx="12">
                  <c:v>10520</c:v>
                </c:pt>
                <c:pt idx="13">
                  <c:v>8793</c:v>
                </c:pt>
                <c:pt idx="14">
                  <c:v>11926</c:v>
                </c:pt>
                <c:pt idx="15">
                  <c:v>87516.608000000007</c:v>
                </c:pt>
                <c:pt idx="16">
                  <c:v>10642</c:v>
                </c:pt>
                <c:pt idx="17">
                  <c:v>7453</c:v>
                </c:pt>
                <c:pt idx="18">
                  <c:v>8463</c:v>
                </c:pt>
                <c:pt idx="19">
                  <c:v>16547</c:v>
                </c:pt>
                <c:pt idx="20">
                  <c:v>63096</c:v>
                </c:pt>
                <c:pt idx="21">
                  <c:v>34435</c:v>
                </c:pt>
                <c:pt idx="22">
                  <c:v>24870</c:v>
                </c:pt>
                <c:pt idx="23">
                  <c:v>24203</c:v>
                </c:pt>
                <c:pt idx="24">
                  <c:v>159487</c:v>
                </c:pt>
                <c:pt idx="25">
                  <c:v>97991</c:v>
                </c:pt>
                <c:pt idx="26">
                  <c:v>10378</c:v>
                </c:pt>
                <c:pt idx="27">
                  <c:v>10155</c:v>
                </c:pt>
                <c:pt idx="28">
                  <c:v>9628</c:v>
                </c:pt>
                <c:pt idx="29">
                  <c:v>82797</c:v>
                </c:pt>
                <c:pt idx="30">
                  <c:v>14133</c:v>
                </c:pt>
                <c:pt idx="31">
                  <c:v>8936</c:v>
                </c:pt>
                <c:pt idx="32">
                  <c:v>7765</c:v>
                </c:pt>
                <c:pt idx="33">
                  <c:v>7926</c:v>
                </c:pt>
                <c:pt idx="34">
                  <c:v>10408</c:v>
                </c:pt>
                <c:pt idx="35">
                  <c:v>11003</c:v>
                </c:pt>
                <c:pt idx="36">
                  <c:v>11984</c:v>
                </c:pt>
                <c:pt idx="37">
                  <c:v>19462</c:v>
                </c:pt>
                <c:pt idx="38">
                  <c:v>13684</c:v>
                </c:pt>
                <c:pt idx="39">
                  <c:v>58969</c:v>
                </c:pt>
                <c:pt idx="40">
                  <c:v>18729</c:v>
                </c:pt>
                <c:pt idx="41">
                  <c:v>17568</c:v>
                </c:pt>
                <c:pt idx="42">
                  <c:v>11436</c:v>
                </c:pt>
                <c:pt idx="43">
                  <c:v>29217</c:v>
                </c:pt>
                <c:pt idx="44">
                  <c:v>74513</c:v>
                </c:pt>
                <c:pt idx="45">
                  <c:v>7414</c:v>
                </c:pt>
                <c:pt idx="46">
                  <c:v>54285</c:v>
                </c:pt>
                <c:pt idx="47">
                  <c:v>7342</c:v>
                </c:pt>
                <c:pt idx="48">
                  <c:v>15201</c:v>
                </c:pt>
                <c:pt idx="49">
                  <c:v>26765</c:v>
                </c:pt>
                <c:pt idx="50">
                  <c:v>11037</c:v>
                </c:pt>
                <c:pt idx="51">
                  <c:v>21905</c:v>
                </c:pt>
                <c:pt idx="52">
                  <c:v>26219</c:v>
                </c:pt>
                <c:pt idx="53">
                  <c:v>41458</c:v>
                </c:pt>
              </c:numCache>
            </c:numRef>
          </c:val>
          <c:smooth val="0"/>
          <c:extLst>
            <c:ext xmlns:c16="http://schemas.microsoft.com/office/drawing/2014/chart" uri="{C3380CC4-5D6E-409C-BE32-E72D297353CC}">
              <c16:uniqueId val="{00000047-9485-4DEB-AB5D-2B69F7F571E1}"/>
            </c:ext>
          </c:extLst>
        </c:ser>
        <c:dLbls>
          <c:showLegendKey val="0"/>
          <c:showVal val="0"/>
          <c:showCatName val="0"/>
          <c:showSerName val="0"/>
          <c:showPercent val="0"/>
          <c:showBubbleSize val="0"/>
        </c:dLbls>
        <c:marker val="1"/>
        <c:smooth val="0"/>
        <c:axId val="149730432"/>
        <c:axId val="149728640"/>
      </c:lineChart>
      <c:catAx>
        <c:axId val="149725184"/>
        <c:scaling>
          <c:orientation val="minMax"/>
        </c:scaling>
        <c:delete val="0"/>
        <c:axPos val="b"/>
        <c:numFmt formatCode="General" sourceLinked="0"/>
        <c:majorTickMark val="none"/>
        <c:minorTickMark val="none"/>
        <c:tickLblPos val="nextTo"/>
        <c:crossAx val="149726720"/>
        <c:crosses val="autoZero"/>
        <c:auto val="1"/>
        <c:lblAlgn val="ctr"/>
        <c:lblOffset val="100"/>
        <c:noMultiLvlLbl val="0"/>
      </c:catAx>
      <c:valAx>
        <c:axId val="149726720"/>
        <c:scaling>
          <c:orientation val="minMax"/>
          <c:max val="3.3"/>
          <c:min val="1"/>
        </c:scaling>
        <c:delete val="0"/>
        <c:axPos val="l"/>
        <c:majorGridlines/>
        <c:numFmt formatCode="0%" sourceLinked="1"/>
        <c:majorTickMark val="none"/>
        <c:minorTickMark val="none"/>
        <c:tickLblPos val="nextTo"/>
        <c:crossAx val="149725184"/>
        <c:crosses val="autoZero"/>
        <c:crossBetween val="between"/>
      </c:valAx>
      <c:valAx>
        <c:axId val="149728640"/>
        <c:scaling>
          <c:orientation val="minMax"/>
          <c:max val="170000"/>
          <c:min val="0"/>
        </c:scaling>
        <c:delete val="0"/>
        <c:axPos val="r"/>
        <c:numFmt formatCode="#,##0" sourceLinked="1"/>
        <c:majorTickMark val="out"/>
        <c:minorTickMark val="none"/>
        <c:tickLblPos val="nextTo"/>
        <c:crossAx val="149730432"/>
        <c:crosses val="max"/>
        <c:crossBetween val="between"/>
      </c:valAx>
      <c:catAx>
        <c:axId val="149730432"/>
        <c:scaling>
          <c:orientation val="minMax"/>
        </c:scaling>
        <c:delete val="1"/>
        <c:axPos val="b"/>
        <c:numFmt formatCode="General" sourceLinked="1"/>
        <c:majorTickMark val="out"/>
        <c:minorTickMark val="none"/>
        <c:tickLblPos val="nextTo"/>
        <c:crossAx val="149728640"/>
        <c:crosses val="autoZero"/>
        <c:auto val="1"/>
        <c:lblAlgn val="ctr"/>
        <c:lblOffset val="100"/>
        <c:noMultiLvlLbl val="0"/>
      </c:catAx>
      <c:dTable>
        <c:showHorzBorder val="1"/>
        <c:showVertBorder val="1"/>
        <c:showOutline val="1"/>
        <c:showKeys val="1"/>
      </c:dTable>
    </c:plotArea>
    <c:plotVisOnly val="1"/>
    <c:dispBlanksAs val="gap"/>
    <c:showDLblsOverMax val="0"/>
  </c:chart>
  <c:printSettings>
    <c:headerFooter/>
    <c:pageMargins b="0.75" l="0.25" r="0.25" t="0.75" header="0.3" footer="0.3"/>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cs-CZ"/>
              <a:t>Ministerstvo zdravotnictví</a:t>
            </a:r>
          </a:p>
        </c:rich>
      </c:tx>
      <c:overlay val="0"/>
    </c:title>
    <c:autoTitleDeleted val="0"/>
    <c:plotArea>
      <c:layout/>
      <c:barChart>
        <c:barDir val="col"/>
        <c:grouping val="clustered"/>
        <c:varyColors val="0"/>
        <c:ser>
          <c:idx val="0"/>
          <c:order val="0"/>
          <c:tx>
            <c:strRef>
              <c:f>MZd!$F$16</c:f>
              <c:strCache>
                <c:ptCount val="1"/>
                <c:pt idx="0">
                  <c:v>procenta fixace</c:v>
                </c:pt>
              </c:strCache>
            </c:strRef>
          </c:tx>
          <c:spPr>
            <a:solidFill>
              <a:srgbClr val="92D050"/>
            </a:solidFill>
          </c:spPr>
          <c:invertIfNegative val="0"/>
          <c:dPt>
            <c:idx val="2"/>
            <c:invertIfNegative val="0"/>
            <c:bubble3D val="0"/>
            <c:spPr>
              <a:solidFill>
                <a:srgbClr val="92D050"/>
              </a:solidFill>
              <a:ln w="57150">
                <a:solidFill>
                  <a:srgbClr val="7030A0"/>
                </a:solidFill>
              </a:ln>
            </c:spPr>
            <c:extLst>
              <c:ext xmlns:c16="http://schemas.microsoft.com/office/drawing/2014/chart" uri="{C3380CC4-5D6E-409C-BE32-E72D297353CC}">
                <c16:uniqueId val="{00000001-5102-4406-B707-F1D0B3A6090F}"/>
              </c:ext>
            </c:extLst>
          </c:dPt>
          <c:dPt>
            <c:idx val="4"/>
            <c:invertIfNegative val="0"/>
            <c:bubble3D val="0"/>
            <c:spPr>
              <a:solidFill>
                <a:srgbClr val="92D050"/>
              </a:solidFill>
              <a:ln w="57150">
                <a:noFill/>
              </a:ln>
            </c:spPr>
            <c:extLst>
              <c:ext xmlns:c16="http://schemas.microsoft.com/office/drawing/2014/chart" uri="{C3380CC4-5D6E-409C-BE32-E72D297353CC}">
                <c16:uniqueId val="{00000003-5102-4406-B707-F1D0B3A6090F}"/>
              </c:ext>
            </c:extLst>
          </c:dPt>
          <c:dPt>
            <c:idx val="5"/>
            <c:invertIfNegative val="0"/>
            <c:bubble3D val="0"/>
            <c:spPr>
              <a:solidFill>
                <a:srgbClr val="92D050"/>
              </a:solidFill>
              <a:ln w="57150">
                <a:solidFill>
                  <a:srgbClr val="7030A0"/>
                </a:solidFill>
              </a:ln>
            </c:spPr>
            <c:extLst>
              <c:ext xmlns:c16="http://schemas.microsoft.com/office/drawing/2014/chart" uri="{C3380CC4-5D6E-409C-BE32-E72D297353CC}">
                <c16:uniqueId val="{00000005-5102-4406-B707-F1D0B3A6090F}"/>
              </c:ext>
            </c:extLst>
          </c:dPt>
          <c:dPt>
            <c:idx val="6"/>
            <c:invertIfNegative val="0"/>
            <c:bubble3D val="0"/>
            <c:spPr>
              <a:solidFill>
                <a:srgbClr val="92D050"/>
              </a:solidFill>
              <a:ln w="57150">
                <a:solidFill>
                  <a:srgbClr val="7030A0"/>
                </a:solidFill>
              </a:ln>
            </c:spPr>
            <c:extLst>
              <c:ext xmlns:c16="http://schemas.microsoft.com/office/drawing/2014/chart" uri="{C3380CC4-5D6E-409C-BE32-E72D297353CC}">
                <c16:uniqueId val="{00000007-5102-4406-B707-F1D0B3A6090F}"/>
              </c:ext>
            </c:extLst>
          </c:dPt>
          <c:dPt>
            <c:idx val="10"/>
            <c:invertIfNegative val="0"/>
            <c:bubble3D val="0"/>
            <c:spPr>
              <a:solidFill>
                <a:srgbClr val="00B0F0"/>
              </a:solidFill>
            </c:spPr>
            <c:extLst>
              <c:ext xmlns:c16="http://schemas.microsoft.com/office/drawing/2014/chart" uri="{C3380CC4-5D6E-409C-BE32-E72D297353CC}">
                <c16:uniqueId val="{00000009-5102-4406-B707-F1D0B3A6090F}"/>
              </c:ext>
            </c:extLst>
          </c:dPt>
          <c:dPt>
            <c:idx val="11"/>
            <c:invertIfNegative val="0"/>
            <c:bubble3D val="0"/>
            <c:spPr>
              <a:solidFill>
                <a:srgbClr val="00B0F0"/>
              </a:solidFill>
            </c:spPr>
            <c:extLst>
              <c:ext xmlns:c16="http://schemas.microsoft.com/office/drawing/2014/chart" uri="{C3380CC4-5D6E-409C-BE32-E72D297353CC}">
                <c16:uniqueId val="{0000000B-5102-4406-B707-F1D0B3A6090F}"/>
              </c:ext>
            </c:extLst>
          </c:dPt>
          <c:dPt>
            <c:idx val="12"/>
            <c:invertIfNegative val="0"/>
            <c:bubble3D val="0"/>
            <c:spPr>
              <a:solidFill>
                <a:srgbClr val="00B0F0"/>
              </a:solidFill>
            </c:spPr>
            <c:extLst>
              <c:ext xmlns:c16="http://schemas.microsoft.com/office/drawing/2014/chart" uri="{C3380CC4-5D6E-409C-BE32-E72D297353CC}">
                <c16:uniqueId val="{0000000D-5102-4406-B707-F1D0B3A6090F}"/>
              </c:ext>
            </c:extLst>
          </c:dPt>
          <c:dPt>
            <c:idx val="13"/>
            <c:invertIfNegative val="0"/>
            <c:bubble3D val="0"/>
            <c:spPr>
              <a:solidFill>
                <a:srgbClr val="00B0F0"/>
              </a:solidFill>
            </c:spPr>
            <c:extLst>
              <c:ext xmlns:c16="http://schemas.microsoft.com/office/drawing/2014/chart" uri="{C3380CC4-5D6E-409C-BE32-E72D297353CC}">
                <c16:uniqueId val="{00000023-003B-48C3-81EC-B59C92604447}"/>
              </c:ext>
            </c:extLst>
          </c:dPt>
          <c:dPt>
            <c:idx val="14"/>
            <c:invertIfNegative val="0"/>
            <c:bubble3D val="0"/>
            <c:spPr>
              <a:solidFill>
                <a:srgbClr val="FFC000"/>
              </a:solidFill>
            </c:spPr>
            <c:extLst>
              <c:ext xmlns:c16="http://schemas.microsoft.com/office/drawing/2014/chart" uri="{C3380CC4-5D6E-409C-BE32-E72D297353CC}">
                <c16:uniqueId val="{0000000F-5102-4406-B707-F1D0B3A6090F}"/>
              </c:ext>
            </c:extLst>
          </c:dPt>
          <c:dPt>
            <c:idx val="15"/>
            <c:invertIfNegative val="0"/>
            <c:bubble3D val="0"/>
            <c:spPr>
              <a:solidFill>
                <a:srgbClr val="FFC000"/>
              </a:solidFill>
            </c:spPr>
            <c:extLst>
              <c:ext xmlns:c16="http://schemas.microsoft.com/office/drawing/2014/chart" uri="{C3380CC4-5D6E-409C-BE32-E72D297353CC}">
                <c16:uniqueId val="{0000001D-003B-48C3-81EC-B59C92604447}"/>
              </c:ext>
            </c:extLst>
          </c:dPt>
          <c:dPt>
            <c:idx val="16"/>
            <c:invertIfNegative val="0"/>
            <c:bubble3D val="0"/>
            <c:spPr>
              <a:solidFill>
                <a:srgbClr val="FFC000"/>
              </a:solidFill>
              <a:ln w="57150">
                <a:solidFill>
                  <a:srgbClr val="7030A0"/>
                </a:solidFill>
              </a:ln>
            </c:spPr>
            <c:extLst>
              <c:ext xmlns:c16="http://schemas.microsoft.com/office/drawing/2014/chart" uri="{C3380CC4-5D6E-409C-BE32-E72D297353CC}">
                <c16:uniqueId val="{00000011-5102-4406-B707-F1D0B3A6090F}"/>
              </c:ext>
            </c:extLst>
          </c:dPt>
          <c:dPt>
            <c:idx val="17"/>
            <c:invertIfNegative val="0"/>
            <c:bubble3D val="0"/>
            <c:spPr>
              <a:solidFill>
                <a:srgbClr val="FFC000"/>
              </a:solidFill>
            </c:spPr>
            <c:extLst>
              <c:ext xmlns:c16="http://schemas.microsoft.com/office/drawing/2014/chart" uri="{C3380CC4-5D6E-409C-BE32-E72D297353CC}">
                <c16:uniqueId val="{00000013-5102-4406-B707-F1D0B3A6090F}"/>
              </c:ext>
            </c:extLst>
          </c:dPt>
          <c:dPt>
            <c:idx val="18"/>
            <c:invertIfNegative val="0"/>
            <c:bubble3D val="0"/>
            <c:spPr>
              <a:solidFill>
                <a:srgbClr val="FFC000"/>
              </a:solidFill>
            </c:spPr>
            <c:extLst>
              <c:ext xmlns:c16="http://schemas.microsoft.com/office/drawing/2014/chart" uri="{C3380CC4-5D6E-409C-BE32-E72D297353CC}">
                <c16:uniqueId val="{00000015-5102-4406-B707-F1D0B3A6090F}"/>
              </c:ext>
            </c:extLst>
          </c:dPt>
          <c:dPt>
            <c:idx val="20"/>
            <c:invertIfNegative val="0"/>
            <c:bubble3D val="0"/>
            <c:spPr>
              <a:solidFill>
                <a:schemeClr val="accent6">
                  <a:lumMod val="40000"/>
                  <a:lumOff val="60000"/>
                </a:schemeClr>
              </a:solidFill>
            </c:spPr>
            <c:extLst>
              <c:ext xmlns:c16="http://schemas.microsoft.com/office/drawing/2014/chart" uri="{C3380CC4-5D6E-409C-BE32-E72D297353CC}">
                <c16:uniqueId val="{00000017-5102-4406-B707-F1D0B3A6090F}"/>
              </c:ext>
            </c:extLst>
          </c:dPt>
          <c:cat>
            <c:multiLvlStrRef>
              <c:f>MZd!$A$17:$B$38</c:f>
              <c:multiLvlStrCache>
                <c:ptCount val="22"/>
                <c:lvl>
                  <c:pt idx="0">
                    <c:v>A</c:v>
                  </c:pt>
                  <c:pt idx="1">
                    <c:v>A</c:v>
                  </c:pt>
                  <c:pt idx="2">
                    <c:v>A</c:v>
                  </c:pt>
                  <c:pt idx="3">
                    <c:v>A</c:v>
                  </c:pt>
                  <c:pt idx="4">
                    <c:v>A</c:v>
                  </c:pt>
                  <c:pt idx="5">
                    <c:v>A</c:v>
                  </c:pt>
                  <c:pt idx="6">
                    <c:v>A</c:v>
                  </c:pt>
                  <c:pt idx="7">
                    <c:v>A</c:v>
                  </c:pt>
                  <c:pt idx="8">
                    <c:v>A</c:v>
                  </c:pt>
                  <c:pt idx="9">
                    <c:v>A</c:v>
                  </c:pt>
                  <c:pt idx="10">
                    <c:v>B</c:v>
                  </c:pt>
                  <c:pt idx="11">
                    <c:v>B</c:v>
                  </c:pt>
                  <c:pt idx="12">
                    <c:v>B</c:v>
                  </c:pt>
                  <c:pt idx="13">
                    <c:v>B</c:v>
                  </c:pt>
                  <c:pt idx="14">
                    <c:v>C</c:v>
                  </c:pt>
                  <c:pt idx="15">
                    <c:v>C</c:v>
                  </c:pt>
                  <c:pt idx="16">
                    <c:v>C</c:v>
                  </c:pt>
                  <c:pt idx="17">
                    <c:v>C</c:v>
                  </c:pt>
                  <c:pt idx="18">
                    <c:v>C</c:v>
                  </c:pt>
                  <c:pt idx="19">
                    <c:v>C</c:v>
                  </c:pt>
                  <c:pt idx="20">
                    <c:v>D</c:v>
                  </c:pt>
                  <c:pt idx="21">
                    <c:v>D</c:v>
                  </c:pt>
                </c:lvl>
                <c:lvl>
                  <c:pt idx="0">
                    <c:v>Endokrinologický ústav</c:v>
                  </c:pt>
                  <c:pt idx="1">
                    <c:v>Fakultní nemocnice u sv. Anny v Brně</c:v>
                  </c:pt>
                  <c:pt idx="2">
                    <c:v>Fakultní nemocnice v Motole</c:v>
                  </c:pt>
                  <c:pt idx="3">
                    <c:v>Institut klinické a experimentální medicíny</c:v>
                  </c:pt>
                  <c:pt idx="4">
                    <c:v>Masarykův onkologický ústav</c:v>
                  </c:pt>
                  <c:pt idx="5">
                    <c:v>Národní ústav duševního zdraví</c:v>
                  </c:pt>
                  <c:pt idx="6">
                    <c:v>Nemocnice Na Homolce</c:v>
                  </c:pt>
                  <c:pt idx="7">
                    <c:v>Revmatologický ústav</c:v>
                  </c:pt>
                  <c:pt idx="8">
                    <c:v>Ústav hematologie a krevní transfúze</c:v>
                  </c:pt>
                  <c:pt idx="9">
                    <c:v>Všeobecná fakultní nemocnice v Praze</c:v>
                  </c:pt>
                  <c:pt idx="10">
                    <c:v>Centrum kardiovaskulární a transplantační chirurgie</c:v>
                  </c:pt>
                  <c:pt idx="11">
                    <c:v>Fakultní nemocnice Brno</c:v>
                  </c:pt>
                  <c:pt idx="12">
                    <c:v>Fakultní nemocnice Hradec Králové</c:v>
                  </c:pt>
                  <c:pt idx="13">
                    <c:v>Státní zdravotní ústav se sídlem v Praze</c:v>
                  </c:pt>
                  <c:pt idx="14">
                    <c:v>Fakultní nemocnice Královské Vinohrady</c:v>
                  </c:pt>
                  <c:pt idx="15">
                    <c:v>Fakultní nemocnice Olomouc</c:v>
                  </c:pt>
                  <c:pt idx="16">
                    <c:v>Fakultní nemocnice Ostrava</c:v>
                  </c:pt>
                  <c:pt idx="17">
                    <c:v>Fakultní nemocnice Plzeň</c:v>
                  </c:pt>
                  <c:pt idx="18">
                    <c:v>Thomayerova nemocnice</c:v>
                  </c:pt>
                  <c:pt idx="19">
                    <c:v>Ústav pro péči o matku a dítě</c:v>
                  </c:pt>
                  <c:pt idx="20">
                    <c:v>Nemocnice Na Bulovce</c:v>
                  </c:pt>
                  <c:pt idx="21">
                    <c:v>Zdravotní ústav se sídlem v Ostravě</c:v>
                  </c:pt>
                </c:lvl>
              </c:multiLvlStrCache>
            </c:multiLvlStrRef>
          </c:cat>
          <c:val>
            <c:numRef>
              <c:f>MZd!$F$17:$F$38</c:f>
              <c:numCache>
                <c:formatCode>0%</c:formatCode>
                <c:ptCount val="22"/>
                <c:pt idx="0">
                  <c:v>1.0392322700598415</c:v>
                </c:pt>
                <c:pt idx="1">
                  <c:v>1.6759297149631702</c:v>
                </c:pt>
                <c:pt idx="2">
                  <c:v>1.1054548951741239</c:v>
                </c:pt>
                <c:pt idx="3">
                  <c:v>0.81190647399305604</c:v>
                </c:pt>
                <c:pt idx="4">
                  <c:v>1.9949674971430404</c:v>
                </c:pt>
                <c:pt idx="5">
                  <c:v>2.4015845224247196</c:v>
                </c:pt>
                <c:pt idx="6">
                  <c:v>1.0623148313954565</c:v>
                </c:pt>
                <c:pt idx="7">
                  <c:v>1.3670058669727696</c:v>
                </c:pt>
                <c:pt idx="8">
                  <c:v>1.019771374094498</c:v>
                </c:pt>
                <c:pt idx="9">
                  <c:v>1.0177502933328879</c:v>
                </c:pt>
                <c:pt idx="11">
                  <c:v>1.3288105312913567</c:v>
                </c:pt>
                <c:pt idx="12">
                  <c:v>0.98922897714165325</c:v>
                </c:pt>
                <c:pt idx="13">
                  <c:v>0.78045174116770388</c:v>
                </c:pt>
                <c:pt idx="14">
                  <c:v>1.4189248368815848</c:v>
                </c:pt>
                <c:pt idx="15">
                  <c:v>1.3456129270317641</c:v>
                </c:pt>
                <c:pt idx="16">
                  <c:v>1.0757963885965165</c:v>
                </c:pt>
                <c:pt idx="17">
                  <c:v>1.1876582206243222</c:v>
                </c:pt>
                <c:pt idx="18">
                  <c:v>1.1524496851745849</c:v>
                </c:pt>
                <c:pt idx="20">
                  <c:v>0.96174451234277736</c:v>
                </c:pt>
              </c:numCache>
            </c:numRef>
          </c:val>
          <c:extLst>
            <c:ext xmlns:c16="http://schemas.microsoft.com/office/drawing/2014/chart" uri="{C3380CC4-5D6E-409C-BE32-E72D297353CC}">
              <c16:uniqueId val="{00000018-5102-4406-B707-F1D0B3A6090F}"/>
            </c:ext>
          </c:extLst>
        </c:ser>
        <c:dLbls>
          <c:showLegendKey val="0"/>
          <c:showVal val="0"/>
          <c:showCatName val="0"/>
          <c:showSerName val="0"/>
          <c:showPercent val="0"/>
          <c:showBubbleSize val="0"/>
        </c:dLbls>
        <c:gapWidth val="150"/>
        <c:axId val="149842944"/>
        <c:axId val="149853312"/>
      </c:barChart>
      <c:lineChart>
        <c:grouping val="standard"/>
        <c:varyColors val="0"/>
        <c:ser>
          <c:idx val="1"/>
          <c:order val="1"/>
          <c:tx>
            <c:strRef>
              <c:f>MZd!$E$16</c:f>
              <c:strCache>
                <c:ptCount val="1"/>
                <c:pt idx="0">
                  <c:v>absolutní nárůst</c:v>
                </c:pt>
              </c:strCache>
            </c:strRef>
          </c:tx>
          <c:spPr>
            <a:ln>
              <a:noFill/>
            </a:ln>
          </c:spPr>
          <c:marker>
            <c:symbol val="triangle"/>
            <c:size val="10"/>
            <c:spPr>
              <a:solidFill>
                <a:schemeClr val="tx1"/>
              </a:solidFill>
            </c:spPr>
          </c:marker>
          <c:val>
            <c:numRef>
              <c:f>MZd!$E$17:$E$38</c:f>
              <c:numCache>
                <c:formatCode>#,##0</c:formatCode>
                <c:ptCount val="22"/>
                <c:pt idx="0">
                  <c:v>712.34425070355064</c:v>
                </c:pt>
                <c:pt idx="1">
                  <c:v>23861.265239800858</c:v>
                </c:pt>
                <c:pt idx="2">
                  <c:v>7649.9300967003219</c:v>
                </c:pt>
                <c:pt idx="3">
                  <c:v>-15542.864000000001</c:v>
                </c:pt>
                <c:pt idx="4">
                  <c:v>20286.292802499738</c:v>
                </c:pt>
                <c:pt idx="5">
                  <c:v>28176.754446565348</c:v>
                </c:pt>
                <c:pt idx="6">
                  <c:v>1009.1699999999983</c:v>
                </c:pt>
                <c:pt idx="7">
                  <c:v>5755.0190000000002</c:v>
                </c:pt>
                <c:pt idx="8">
                  <c:v>557.87699999999677</c:v>
                </c:pt>
                <c:pt idx="9">
                  <c:v>1700.3999999999942</c:v>
                </c:pt>
                <c:pt idx="10">
                  <c:v>0</c:v>
                </c:pt>
                <c:pt idx="11">
                  <c:v>13883.334181661827</c:v>
                </c:pt>
                <c:pt idx="12">
                  <c:v>-604.66152701729879</c:v>
                </c:pt>
                <c:pt idx="13">
                  <c:v>-5905.6066595040502</c:v>
                </c:pt>
                <c:pt idx="14">
                  <c:v>6349.9369999999981</c:v>
                </c:pt>
                <c:pt idx="15">
                  <c:v>5619.8389999999999</c:v>
                </c:pt>
                <c:pt idx="16">
                  <c:v>1850.7280000000028</c:v>
                </c:pt>
                <c:pt idx="17">
                  <c:v>3946.0020000000004</c:v>
                </c:pt>
                <c:pt idx="18">
                  <c:v>1997.4719999999998</c:v>
                </c:pt>
                <c:pt idx="19">
                  <c:v>0</c:v>
                </c:pt>
                <c:pt idx="20">
                  <c:v>-268.56500000000051</c:v>
                </c:pt>
                <c:pt idx="21">
                  <c:v>0</c:v>
                </c:pt>
              </c:numCache>
            </c:numRef>
          </c:val>
          <c:smooth val="0"/>
          <c:extLst>
            <c:ext xmlns:c16="http://schemas.microsoft.com/office/drawing/2014/chart" uri="{C3380CC4-5D6E-409C-BE32-E72D297353CC}">
              <c16:uniqueId val="{00000019-5102-4406-B707-F1D0B3A6090F}"/>
            </c:ext>
          </c:extLst>
        </c:ser>
        <c:dLbls>
          <c:showLegendKey val="0"/>
          <c:showVal val="0"/>
          <c:showCatName val="0"/>
          <c:showSerName val="0"/>
          <c:showPercent val="0"/>
          <c:showBubbleSize val="0"/>
        </c:dLbls>
        <c:marker val="1"/>
        <c:smooth val="0"/>
        <c:axId val="149861120"/>
        <c:axId val="149855232"/>
      </c:lineChart>
      <c:catAx>
        <c:axId val="149842944"/>
        <c:scaling>
          <c:orientation val="minMax"/>
        </c:scaling>
        <c:delete val="0"/>
        <c:axPos val="b"/>
        <c:numFmt formatCode="General" sourceLinked="0"/>
        <c:majorTickMark val="none"/>
        <c:minorTickMark val="none"/>
        <c:tickLblPos val="nextTo"/>
        <c:crossAx val="149853312"/>
        <c:crossesAt val="1"/>
        <c:auto val="1"/>
        <c:lblAlgn val="ctr"/>
        <c:lblOffset val="100"/>
        <c:noMultiLvlLbl val="0"/>
      </c:catAx>
      <c:valAx>
        <c:axId val="149853312"/>
        <c:scaling>
          <c:orientation val="minMax"/>
          <c:max val="2.7"/>
          <c:min val="0.1"/>
        </c:scaling>
        <c:delete val="0"/>
        <c:axPos val="l"/>
        <c:majorGridlines/>
        <c:numFmt formatCode="0%" sourceLinked="1"/>
        <c:majorTickMark val="none"/>
        <c:minorTickMark val="none"/>
        <c:tickLblPos val="nextTo"/>
        <c:crossAx val="149842944"/>
        <c:crosses val="autoZero"/>
        <c:crossBetween val="between"/>
      </c:valAx>
      <c:valAx>
        <c:axId val="149855232"/>
        <c:scaling>
          <c:orientation val="minMax"/>
          <c:max val="30000"/>
          <c:min val="-16000"/>
        </c:scaling>
        <c:delete val="0"/>
        <c:axPos val="r"/>
        <c:numFmt formatCode="#,##0" sourceLinked="1"/>
        <c:majorTickMark val="out"/>
        <c:minorTickMark val="none"/>
        <c:tickLblPos val="nextTo"/>
        <c:crossAx val="149861120"/>
        <c:crosses val="max"/>
        <c:crossBetween val="between"/>
      </c:valAx>
      <c:catAx>
        <c:axId val="149861120"/>
        <c:scaling>
          <c:orientation val="minMax"/>
        </c:scaling>
        <c:delete val="1"/>
        <c:axPos val="b"/>
        <c:majorTickMark val="out"/>
        <c:minorTickMark val="none"/>
        <c:tickLblPos val="nextTo"/>
        <c:crossAx val="149855232"/>
        <c:crossesAt val="-500"/>
        <c:auto val="1"/>
        <c:lblAlgn val="ctr"/>
        <c:lblOffset val="100"/>
        <c:noMultiLvlLbl val="0"/>
      </c:catAx>
      <c:dTable>
        <c:showHorzBorder val="1"/>
        <c:showVertBorder val="1"/>
        <c:showOutline val="1"/>
        <c:showKeys val="1"/>
      </c:dTable>
    </c:plotArea>
    <c:plotVisOnly val="1"/>
    <c:dispBlanksAs val="gap"/>
    <c:showDLblsOverMax val="0"/>
  </c:chart>
  <c:printSettings>
    <c:headerFooter/>
    <c:pageMargins b="0.78740157499999996" l="0.7" r="0.7" t="0.78740157499999996" header="0.3" footer="0.3"/>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cs-CZ"/>
              <a:t>Ministerstvo zemědělství</a:t>
            </a:r>
          </a:p>
        </c:rich>
      </c:tx>
      <c:overlay val="0"/>
    </c:title>
    <c:autoTitleDeleted val="0"/>
    <c:plotArea>
      <c:layout/>
      <c:barChart>
        <c:barDir val="col"/>
        <c:grouping val="clustered"/>
        <c:varyColors val="0"/>
        <c:ser>
          <c:idx val="0"/>
          <c:order val="0"/>
          <c:tx>
            <c:strRef>
              <c:f>MZe!$F$14</c:f>
              <c:strCache>
                <c:ptCount val="1"/>
                <c:pt idx="0">
                  <c:v>procenta fixace</c:v>
                </c:pt>
              </c:strCache>
            </c:strRef>
          </c:tx>
          <c:invertIfNegative val="0"/>
          <c:dPt>
            <c:idx val="0"/>
            <c:invertIfNegative val="0"/>
            <c:bubble3D val="0"/>
            <c:spPr>
              <a:solidFill>
                <a:srgbClr val="92D050"/>
              </a:solidFill>
              <a:ln w="57150">
                <a:solidFill>
                  <a:srgbClr val="7030A0"/>
                </a:solidFill>
              </a:ln>
            </c:spPr>
            <c:extLst>
              <c:ext xmlns:c16="http://schemas.microsoft.com/office/drawing/2014/chart" uri="{C3380CC4-5D6E-409C-BE32-E72D297353CC}">
                <c16:uniqueId val="{00000001-2B52-49EC-AA9F-FD6F8AA23BF6}"/>
              </c:ext>
            </c:extLst>
          </c:dPt>
          <c:dPt>
            <c:idx val="1"/>
            <c:invertIfNegative val="0"/>
            <c:bubble3D val="0"/>
            <c:spPr>
              <a:solidFill>
                <a:srgbClr val="92D050"/>
              </a:solidFill>
              <a:ln w="57150">
                <a:solidFill>
                  <a:srgbClr val="7030A0"/>
                </a:solidFill>
              </a:ln>
            </c:spPr>
            <c:extLst>
              <c:ext xmlns:c16="http://schemas.microsoft.com/office/drawing/2014/chart" uri="{C3380CC4-5D6E-409C-BE32-E72D297353CC}">
                <c16:uniqueId val="{00000003-2B52-49EC-AA9F-FD6F8AA23BF6}"/>
              </c:ext>
            </c:extLst>
          </c:dPt>
          <c:dPt>
            <c:idx val="2"/>
            <c:invertIfNegative val="0"/>
            <c:bubble3D val="0"/>
            <c:spPr>
              <a:solidFill>
                <a:srgbClr val="92D050"/>
              </a:solidFill>
            </c:spPr>
            <c:extLst>
              <c:ext xmlns:c16="http://schemas.microsoft.com/office/drawing/2014/chart" uri="{C3380CC4-5D6E-409C-BE32-E72D297353CC}">
                <c16:uniqueId val="{00000005-2B52-49EC-AA9F-FD6F8AA23BF6}"/>
              </c:ext>
            </c:extLst>
          </c:dPt>
          <c:dPt>
            <c:idx val="3"/>
            <c:invertIfNegative val="0"/>
            <c:bubble3D val="0"/>
            <c:spPr>
              <a:solidFill>
                <a:srgbClr val="92D050"/>
              </a:solidFill>
            </c:spPr>
            <c:extLst>
              <c:ext xmlns:c16="http://schemas.microsoft.com/office/drawing/2014/chart" uri="{C3380CC4-5D6E-409C-BE32-E72D297353CC}">
                <c16:uniqueId val="{00000007-2B52-49EC-AA9F-FD6F8AA23BF6}"/>
              </c:ext>
            </c:extLst>
          </c:dPt>
          <c:dPt>
            <c:idx val="4"/>
            <c:invertIfNegative val="0"/>
            <c:bubble3D val="0"/>
            <c:spPr>
              <a:solidFill>
                <a:srgbClr val="92D050"/>
              </a:solidFill>
            </c:spPr>
            <c:extLst>
              <c:ext xmlns:c16="http://schemas.microsoft.com/office/drawing/2014/chart" uri="{C3380CC4-5D6E-409C-BE32-E72D297353CC}">
                <c16:uniqueId val="{00000009-2B52-49EC-AA9F-FD6F8AA23BF6}"/>
              </c:ext>
            </c:extLst>
          </c:dPt>
          <c:dPt>
            <c:idx val="5"/>
            <c:invertIfNegative val="0"/>
            <c:bubble3D val="0"/>
            <c:spPr>
              <a:solidFill>
                <a:srgbClr val="92D050"/>
              </a:solidFill>
            </c:spPr>
            <c:extLst>
              <c:ext xmlns:c16="http://schemas.microsoft.com/office/drawing/2014/chart" uri="{C3380CC4-5D6E-409C-BE32-E72D297353CC}">
                <c16:uniqueId val="{0000000B-2B52-49EC-AA9F-FD6F8AA23BF6}"/>
              </c:ext>
            </c:extLst>
          </c:dPt>
          <c:dPt>
            <c:idx val="9"/>
            <c:invertIfNegative val="0"/>
            <c:bubble3D val="0"/>
            <c:spPr>
              <a:solidFill>
                <a:schemeClr val="tx2">
                  <a:lumMod val="60000"/>
                  <a:lumOff val="40000"/>
                </a:schemeClr>
              </a:solidFill>
              <a:ln w="57150">
                <a:solidFill>
                  <a:srgbClr val="7030A0"/>
                </a:solidFill>
              </a:ln>
            </c:spPr>
            <c:extLst>
              <c:ext xmlns:c16="http://schemas.microsoft.com/office/drawing/2014/chart" uri="{C3380CC4-5D6E-409C-BE32-E72D297353CC}">
                <c16:uniqueId val="{0000000D-2B52-49EC-AA9F-FD6F8AA23BF6}"/>
              </c:ext>
            </c:extLst>
          </c:dPt>
          <c:dPt>
            <c:idx val="10"/>
            <c:invertIfNegative val="0"/>
            <c:bubble3D val="0"/>
            <c:spPr>
              <a:solidFill>
                <a:schemeClr val="tx2">
                  <a:lumMod val="60000"/>
                  <a:lumOff val="40000"/>
                </a:schemeClr>
              </a:solidFill>
              <a:ln w="57150">
                <a:solidFill>
                  <a:srgbClr val="7030A0"/>
                </a:solidFill>
              </a:ln>
            </c:spPr>
            <c:extLst>
              <c:ext xmlns:c16="http://schemas.microsoft.com/office/drawing/2014/chart" uri="{C3380CC4-5D6E-409C-BE32-E72D297353CC}">
                <c16:uniqueId val="{0000000F-2B52-49EC-AA9F-FD6F8AA23BF6}"/>
              </c:ext>
            </c:extLst>
          </c:dPt>
          <c:dPt>
            <c:idx val="17"/>
            <c:invertIfNegative val="0"/>
            <c:bubble3D val="0"/>
            <c:spPr>
              <a:solidFill>
                <a:srgbClr val="FFC000"/>
              </a:solidFill>
            </c:spPr>
            <c:extLst>
              <c:ext xmlns:c16="http://schemas.microsoft.com/office/drawing/2014/chart" uri="{C3380CC4-5D6E-409C-BE32-E72D297353CC}">
                <c16:uniqueId val="{00000011-2B52-49EC-AA9F-FD6F8AA23BF6}"/>
              </c:ext>
            </c:extLst>
          </c:dPt>
          <c:dPt>
            <c:idx val="18"/>
            <c:invertIfNegative val="0"/>
            <c:bubble3D val="0"/>
            <c:spPr>
              <a:solidFill>
                <a:srgbClr val="FFC000"/>
              </a:solidFill>
            </c:spPr>
            <c:extLst>
              <c:ext xmlns:c16="http://schemas.microsoft.com/office/drawing/2014/chart" uri="{C3380CC4-5D6E-409C-BE32-E72D297353CC}">
                <c16:uniqueId val="{00000013-2B52-49EC-AA9F-FD6F8AA23BF6}"/>
              </c:ext>
            </c:extLst>
          </c:dPt>
          <c:dPt>
            <c:idx val="19"/>
            <c:invertIfNegative val="0"/>
            <c:bubble3D val="0"/>
            <c:spPr>
              <a:solidFill>
                <a:srgbClr val="FFC000"/>
              </a:solidFill>
            </c:spPr>
            <c:extLst>
              <c:ext xmlns:c16="http://schemas.microsoft.com/office/drawing/2014/chart" uri="{C3380CC4-5D6E-409C-BE32-E72D297353CC}">
                <c16:uniqueId val="{00000015-2B52-49EC-AA9F-FD6F8AA23BF6}"/>
              </c:ext>
            </c:extLst>
          </c:dPt>
          <c:dPt>
            <c:idx val="20"/>
            <c:invertIfNegative val="0"/>
            <c:bubble3D val="0"/>
            <c:spPr>
              <a:solidFill>
                <a:schemeClr val="accent6">
                  <a:lumMod val="40000"/>
                  <a:lumOff val="60000"/>
                </a:schemeClr>
              </a:solidFill>
            </c:spPr>
            <c:extLst>
              <c:ext xmlns:c16="http://schemas.microsoft.com/office/drawing/2014/chart" uri="{C3380CC4-5D6E-409C-BE32-E72D297353CC}">
                <c16:uniqueId val="{00000017-2B52-49EC-AA9F-FD6F8AA23BF6}"/>
              </c:ext>
            </c:extLst>
          </c:dPt>
          <c:cat>
            <c:multiLvlStrRef>
              <c:f>MZe!$A$15:$B$34</c:f>
              <c:multiLvlStrCache>
                <c:ptCount val="20"/>
                <c:lvl>
                  <c:pt idx="0">
                    <c:v>A</c:v>
                  </c:pt>
                  <c:pt idx="1">
                    <c:v>A</c:v>
                  </c:pt>
                  <c:pt idx="2">
                    <c:v>A</c:v>
                  </c:pt>
                  <c:pt idx="3">
                    <c:v>A</c:v>
                  </c:pt>
                  <c:pt idx="4">
                    <c:v>A</c:v>
                  </c:pt>
                  <c:pt idx="5">
                    <c:v>A</c:v>
                  </c:pt>
                  <c:pt idx="6">
                    <c:v>B</c:v>
                  </c:pt>
                  <c:pt idx="7">
                    <c:v>B</c:v>
                  </c:pt>
                  <c:pt idx="8">
                    <c:v>B</c:v>
                  </c:pt>
                  <c:pt idx="9">
                    <c:v>B</c:v>
                  </c:pt>
                  <c:pt idx="10">
                    <c:v>B</c:v>
                  </c:pt>
                  <c:pt idx="11">
                    <c:v>B</c:v>
                  </c:pt>
                  <c:pt idx="12">
                    <c:v>B</c:v>
                  </c:pt>
                  <c:pt idx="13">
                    <c:v>B</c:v>
                  </c:pt>
                  <c:pt idx="14">
                    <c:v>B</c:v>
                  </c:pt>
                  <c:pt idx="15">
                    <c:v>B</c:v>
                  </c:pt>
                  <c:pt idx="16">
                    <c:v>C</c:v>
                  </c:pt>
                  <c:pt idx="17">
                    <c:v>C</c:v>
                  </c:pt>
                  <c:pt idx="18">
                    <c:v>C</c:v>
                  </c:pt>
                  <c:pt idx="19">
                    <c:v>D</c:v>
                  </c:pt>
                </c:lvl>
                <c:lvl>
                  <c:pt idx="0">
                    <c:v>Chmelařský institut s.r.o.</c:v>
                  </c:pt>
                  <c:pt idx="1">
                    <c:v>Výzkumný ústav lesního hospodářství a myslivosti, v.v.i.</c:v>
                  </c:pt>
                  <c:pt idx="2">
                    <c:v>Výzkumný ústav meliorací a ochrany půdy, v.v.i.</c:v>
                  </c:pt>
                  <c:pt idx="3">
                    <c:v>Výzkumný ústav rostlinné výroby, v.v.i.</c:v>
                  </c:pt>
                  <c:pt idx="4">
                    <c:v>Výzkumný ústav veterinárního lékařství, v.v.i.</c:v>
                  </c:pt>
                  <c:pt idx="5">
                    <c:v>Výzkumný ústav živočišné výroby, v.v.i.</c:v>
                  </c:pt>
                  <c:pt idx="6">
                    <c:v>Agritec Plant Research s.r.o.</c:v>
                  </c:pt>
                  <c:pt idx="7">
                    <c:v>Agrotest fyto, s.r.o.</c:v>
                  </c:pt>
                  <c:pt idx="8">
                    <c:v>Národní zemědělské muzeum, s.p.o.</c:v>
                  </c:pt>
                  <c:pt idx="9">
                    <c:v>Výzkumný a šlechtitelský ústav ovocnářský Holovousy s.r.o.</c:v>
                  </c:pt>
                  <c:pt idx="10">
                    <c:v>Výzkumný ústav bramborářský Havlíčkův Brod, s.r.o.</c:v>
                  </c:pt>
                  <c:pt idx="11">
                    <c:v>Výzkumný ústav mlékárenský s.r.o.</c:v>
                  </c:pt>
                  <c:pt idx="12">
                    <c:v>Výzkumný ústav pivovarský a sladařský, a.s.</c:v>
                  </c:pt>
                  <c:pt idx="13">
                    <c:v>Výzkumný ústav potravinářský Praha, v.v.i.</c:v>
                  </c:pt>
                  <c:pt idx="14">
                    <c:v>Výzkumný ústav zemědělské techniky, v.v.i.</c:v>
                  </c:pt>
                  <c:pt idx="15">
                    <c:v>Zemědělský výzkum, spol. s r.o.</c:v>
                  </c:pt>
                  <c:pt idx="16">
                    <c:v>Agrovýzkum Rapotín s.r.o.</c:v>
                  </c:pt>
                  <c:pt idx="17">
                    <c:v>OSEVA vývoj a výzkum s.r.o.</c:v>
                  </c:pt>
                  <c:pt idx="18">
                    <c:v>Výzkumné centrum SELTON, s.r.o.</c:v>
                  </c:pt>
                  <c:pt idx="19">
                    <c:v>Ústav zemědělské ekonomiky a informací</c:v>
                  </c:pt>
                </c:lvl>
              </c:multiLvlStrCache>
            </c:multiLvlStrRef>
          </c:cat>
          <c:val>
            <c:numRef>
              <c:f>MZe!$F$15:$F$34</c:f>
              <c:numCache>
                <c:formatCode>0%</c:formatCode>
                <c:ptCount val="20"/>
                <c:pt idx="0">
                  <c:v>1.2323552735923871</c:v>
                </c:pt>
                <c:pt idx="1">
                  <c:v>1.1580470162748644</c:v>
                </c:pt>
                <c:pt idx="2">
                  <c:v>1.2322662641989037</c:v>
                </c:pt>
                <c:pt idx="3">
                  <c:v>1.3000655846927409</c:v>
                </c:pt>
                <c:pt idx="4">
                  <c:v>1.3775048632432558</c:v>
                </c:pt>
                <c:pt idx="5">
                  <c:v>1.2076879020764795</c:v>
                </c:pt>
                <c:pt idx="6">
                  <c:v>1.1529203930661367</c:v>
                </c:pt>
                <c:pt idx="7">
                  <c:v>1.1528891695610988</c:v>
                </c:pt>
                <c:pt idx="8">
                  <c:v>1.1530888506030028</c:v>
                </c:pt>
                <c:pt idx="9">
                  <c:v>3.1093189964157708</c:v>
                </c:pt>
                <c:pt idx="10">
                  <c:v>1.1529574405055791</c:v>
                </c:pt>
                <c:pt idx="11">
                  <c:v>1.1529612653904917</c:v>
                </c:pt>
                <c:pt idx="12">
                  <c:v>1.3001280204832772</c:v>
                </c:pt>
                <c:pt idx="13">
                  <c:v>1.0934435784479837</c:v>
                </c:pt>
                <c:pt idx="14">
                  <c:v>1.0904016042490923</c:v>
                </c:pt>
                <c:pt idx="15">
                  <c:v>1.1528844582448112</c:v>
                </c:pt>
                <c:pt idx="16">
                  <c:v>1.0754699159346368</c:v>
                </c:pt>
                <c:pt idx="17">
                  <c:v>1.0755381604696672</c:v>
                </c:pt>
                <c:pt idx="18">
                  <c:v>1.0755537974683544</c:v>
                </c:pt>
                <c:pt idx="19">
                  <c:v>1.0486273675250053</c:v>
                </c:pt>
              </c:numCache>
            </c:numRef>
          </c:val>
          <c:extLst>
            <c:ext xmlns:c16="http://schemas.microsoft.com/office/drawing/2014/chart" uri="{C3380CC4-5D6E-409C-BE32-E72D297353CC}">
              <c16:uniqueId val="{00000018-2B52-49EC-AA9F-FD6F8AA23BF6}"/>
            </c:ext>
          </c:extLst>
        </c:ser>
        <c:dLbls>
          <c:showLegendKey val="0"/>
          <c:showVal val="0"/>
          <c:showCatName val="0"/>
          <c:showSerName val="0"/>
          <c:showPercent val="0"/>
          <c:showBubbleSize val="0"/>
        </c:dLbls>
        <c:gapWidth val="150"/>
        <c:axId val="142625408"/>
        <c:axId val="142627584"/>
      </c:barChart>
      <c:lineChart>
        <c:grouping val="standard"/>
        <c:varyColors val="0"/>
        <c:ser>
          <c:idx val="1"/>
          <c:order val="1"/>
          <c:tx>
            <c:strRef>
              <c:f>MZe!$E$14</c:f>
              <c:strCache>
                <c:ptCount val="1"/>
                <c:pt idx="0">
                  <c:v>absolutní nárůst</c:v>
                </c:pt>
              </c:strCache>
            </c:strRef>
          </c:tx>
          <c:spPr>
            <a:ln>
              <a:noFill/>
            </a:ln>
          </c:spPr>
          <c:marker>
            <c:symbol val="triangle"/>
            <c:size val="10"/>
            <c:spPr>
              <a:solidFill>
                <a:schemeClr val="tx1"/>
              </a:solidFill>
            </c:spPr>
          </c:marker>
          <c:cat>
            <c:multiLvlStrRef>
              <c:f>MZe!$A$15:$B$34</c:f>
              <c:multiLvlStrCache>
                <c:ptCount val="20"/>
                <c:lvl>
                  <c:pt idx="0">
                    <c:v>A</c:v>
                  </c:pt>
                  <c:pt idx="1">
                    <c:v>A</c:v>
                  </c:pt>
                  <c:pt idx="2">
                    <c:v>A</c:v>
                  </c:pt>
                  <c:pt idx="3">
                    <c:v>A</c:v>
                  </c:pt>
                  <c:pt idx="4">
                    <c:v>A</c:v>
                  </c:pt>
                  <c:pt idx="5">
                    <c:v>A</c:v>
                  </c:pt>
                  <c:pt idx="6">
                    <c:v>B</c:v>
                  </c:pt>
                  <c:pt idx="7">
                    <c:v>B</c:v>
                  </c:pt>
                  <c:pt idx="8">
                    <c:v>B</c:v>
                  </c:pt>
                  <c:pt idx="9">
                    <c:v>B</c:v>
                  </c:pt>
                  <c:pt idx="10">
                    <c:v>B</c:v>
                  </c:pt>
                  <c:pt idx="11">
                    <c:v>B</c:v>
                  </c:pt>
                  <c:pt idx="12">
                    <c:v>B</c:v>
                  </c:pt>
                  <c:pt idx="13">
                    <c:v>B</c:v>
                  </c:pt>
                  <c:pt idx="14">
                    <c:v>B</c:v>
                  </c:pt>
                  <c:pt idx="15">
                    <c:v>B</c:v>
                  </c:pt>
                  <c:pt idx="16">
                    <c:v>C</c:v>
                  </c:pt>
                  <c:pt idx="17">
                    <c:v>C</c:v>
                  </c:pt>
                  <c:pt idx="18">
                    <c:v>C</c:v>
                  </c:pt>
                  <c:pt idx="19">
                    <c:v>D</c:v>
                  </c:pt>
                </c:lvl>
                <c:lvl>
                  <c:pt idx="0">
                    <c:v>Chmelařský institut s.r.o.</c:v>
                  </c:pt>
                  <c:pt idx="1">
                    <c:v>Výzkumný ústav lesního hospodářství a myslivosti, v.v.i.</c:v>
                  </c:pt>
                  <c:pt idx="2">
                    <c:v>Výzkumný ústav meliorací a ochrany půdy, v.v.i.</c:v>
                  </c:pt>
                  <c:pt idx="3">
                    <c:v>Výzkumný ústav rostlinné výroby, v.v.i.</c:v>
                  </c:pt>
                  <c:pt idx="4">
                    <c:v>Výzkumný ústav veterinárního lékařství, v.v.i.</c:v>
                  </c:pt>
                  <c:pt idx="5">
                    <c:v>Výzkumný ústav živočišné výroby, v.v.i.</c:v>
                  </c:pt>
                  <c:pt idx="6">
                    <c:v>Agritec Plant Research s.r.o.</c:v>
                  </c:pt>
                  <c:pt idx="7">
                    <c:v>Agrotest fyto, s.r.o.</c:v>
                  </c:pt>
                  <c:pt idx="8">
                    <c:v>Národní zemědělské muzeum, s.p.o.</c:v>
                  </c:pt>
                  <c:pt idx="9">
                    <c:v>Výzkumný a šlechtitelský ústav ovocnářský Holovousy s.r.o.</c:v>
                  </c:pt>
                  <c:pt idx="10">
                    <c:v>Výzkumný ústav bramborářský Havlíčkův Brod, s.r.o.</c:v>
                  </c:pt>
                  <c:pt idx="11">
                    <c:v>Výzkumný ústav mlékárenský s.r.o.</c:v>
                  </c:pt>
                  <c:pt idx="12">
                    <c:v>Výzkumný ústav pivovarský a sladařský, a.s.</c:v>
                  </c:pt>
                  <c:pt idx="13">
                    <c:v>Výzkumný ústav potravinářský Praha, v.v.i.</c:v>
                  </c:pt>
                  <c:pt idx="14">
                    <c:v>Výzkumný ústav zemědělské techniky, v.v.i.</c:v>
                  </c:pt>
                  <c:pt idx="15">
                    <c:v>Zemědělský výzkum, spol. s r.o.</c:v>
                  </c:pt>
                  <c:pt idx="16">
                    <c:v>Agrovýzkum Rapotín s.r.o.</c:v>
                  </c:pt>
                  <c:pt idx="17">
                    <c:v>OSEVA vývoj a výzkum s.r.o.</c:v>
                  </c:pt>
                  <c:pt idx="18">
                    <c:v>Výzkumné centrum SELTON, s.r.o.</c:v>
                  </c:pt>
                  <c:pt idx="19">
                    <c:v>Ústav zemědělské ekonomiky a informací</c:v>
                  </c:pt>
                </c:lvl>
              </c:multiLvlStrCache>
            </c:multiLvlStrRef>
          </c:cat>
          <c:val>
            <c:numRef>
              <c:f>MZe!$E$15:$E$34</c:f>
              <c:numCache>
                <c:formatCode>#,##0</c:formatCode>
                <c:ptCount val="20"/>
                <c:pt idx="0">
                  <c:v>1758</c:v>
                </c:pt>
                <c:pt idx="1">
                  <c:v>3933</c:v>
                </c:pt>
                <c:pt idx="2">
                  <c:v>2924</c:v>
                </c:pt>
                <c:pt idx="3">
                  <c:v>28824</c:v>
                </c:pt>
                <c:pt idx="4">
                  <c:v>32214</c:v>
                </c:pt>
                <c:pt idx="5">
                  <c:v>15593</c:v>
                </c:pt>
                <c:pt idx="6">
                  <c:v>1385</c:v>
                </c:pt>
                <c:pt idx="7">
                  <c:v>2421</c:v>
                </c:pt>
                <c:pt idx="8">
                  <c:v>622</c:v>
                </c:pt>
                <c:pt idx="9">
                  <c:v>28248</c:v>
                </c:pt>
                <c:pt idx="10">
                  <c:v>1549</c:v>
                </c:pt>
                <c:pt idx="11">
                  <c:v>1702</c:v>
                </c:pt>
                <c:pt idx="12">
                  <c:v>3751</c:v>
                </c:pt>
                <c:pt idx="13">
                  <c:v>1378.7600000000002</c:v>
                </c:pt>
                <c:pt idx="14">
                  <c:v>1668</c:v>
                </c:pt>
                <c:pt idx="15">
                  <c:v>1871</c:v>
                </c:pt>
                <c:pt idx="16">
                  <c:v>799</c:v>
                </c:pt>
                <c:pt idx="17">
                  <c:v>386</c:v>
                </c:pt>
                <c:pt idx="18">
                  <c:v>382</c:v>
                </c:pt>
                <c:pt idx="19">
                  <c:v>457</c:v>
                </c:pt>
              </c:numCache>
            </c:numRef>
          </c:val>
          <c:smooth val="0"/>
          <c:extLst>
            <c:ext xmlns:c16="http://schemas.microsoft.com/office/drawing/2014/chart" uri="{C3380CC4-5D6E-409C-BE32-E72D297353CC}">
              <c16:uniqueId val="{00000019-2B52-49EC-AA9F-FD6F8AA23BF6}"/>
            </c:ext>
          </c:extLst>
        </c:ser>
        <c:dLbls>
          <c:showLegendKey val="0"/>
          <c:showVal val="0"/>
          <c:showCatName val="0"/>
          <c:showSerName val="0"/>
          <c:showPercent val="0"/>
          <c:showBubbleSize val="0"/>
        </c:dLbls>
        <c:marker val="1"/>
        <c:smooth val="0"/>
        <c:axId val="142643584"/>
        <c:axId val="142629504"/>
      </c:lineChart>
      <c:catAx>
        <c:axId val="142625408"/>
        <c:scaling>
          <c:orientation val="minMax"/>
        </c:scaling>
        <c:delete val="0"/>
        <c:axPos val="b"/>
        <c:numFmt formatCode="General" sourceLinked="0"/>
        <c:majorTickMark val="none"/>
        <c:minorTickMark val="none"/>
        <c:tickLblPos val="nextTo"/>
        <c:crossAx val="142627584"/>
        <c:crosses val="autoZero"/>
        <c:auto val="1"/>
        <c:lblAlgn val="ctr"/>
        <c:lblOffset val="100"/>
        <c:noMultiLvlLbl val="0"/>
      </c:catAx>
      <c:valAx>
        <c:axId val="142627584"/>
        <c:scaling>
          <c:orientation val="minMax"/>
          <c:max val="3.2"/>
          <c:min val="1"/>
        </c:scaling>
        <c:delete val="0"/>
        <c:axPos val="l"/>
        <c:majorGridlines/>
        <c:numFmt formatCode="0%" sourceLinked="1"/>
        <c:majorTickMark val="none"/>
        <c:minorTickMark val="none"/>
        <c:tickLblPos val="nextTo"/>
        <c:crossAx val="142625408"/>
        <c:crosses val="autoZero"/>
        <c:crossBetween val="between"/>
      </c:valAx>
      <c:valAx>
        <c:axId val="142629504"/>
        <c:scaling>
          <c:orientation val="minMax"/>
          <c:min val="0"/>
        </c:scaling>
        <c:delete val="0"/>
        <c:axPos val="r"/>
        <c:numFmt formatCode="#,##0" sourceLinked="1"/>
        <c:majorTickMark val="out"/>
        <c:minorTickMark val="none"/>
        <c:tickLblPos val="nextTo"/>
        <c:crossAx val="142643584"/>
        <c:crosses val="max"/>
        <c:crossBetween val="between"/>
      </c:valAx>
      <c:catAx>
        <c:axId val="142643584"/>
        <c:scaling>
          <c:orientation val="minMax"/>
        </c:scaling>
        <c:delete val="1"/>
        <c:axPos val="b"/>
        <c:numFmt formatCode="General" sourceLinked="1"/>
        <c:majorTickMark val="out"/>
        <c:minorTickMark val="none"/>
        <c:tickLblPos val="nextTo"/>
        <c:crossAx val="142629504"/>
        <c:crosses val="autoZero"/>
        <c:auto val="1"/>
        <c:lblAlgn val="ctr"/>
        <c:lblOffset val="100"/>
        <c:noMultiLvlLbl val="0"/>
      </c:catAx>
      <c:dTable>
        <c:showHorzBorder val="1"/>
        <c:showVertBorder val="1"/>
        <c:showOutline val="1"/>
        <c:showKeys val="1"/>
      </c:dTable>
    </c:plotArea>
    <c:plotVisOnly val="1"/>
    <c:dispBlanksAs val="gap"/>
    <c:showDLblsOverMax val="0"/>
  </c:chart>
  <c:printSettings>
    <c:headerFooter/>
    <c:pageMargins b="0.78740157499999996" l="0.7" r="0.7" t="0.78740157499999996" header="0.3" footer="0.3"/>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MZV!$F$16</c:f>
              <c:strCache>
                <c:ptCount val="1"/>
                <c:pt idx="0">
                  <c:v>procenta fixace</c:v>
                </c:pt>
              </c:strCache>
            </c:strRef>
          </c:tx>
          <c:spPr>
            <a:solidFill>
              <a:srgbClr val="00B050"/>
            </a:solidFill>
          </c:spPr>
          <c:invertIfNegative val="0"/>
          <c:cat>
            <c:strRef>
              <c:f>MZV!$A$17:$B$17</c:f>
              <c:strCache>
                <c:ptCount val="2"/>
                <c:pt idx="0">
                  <c:v>Ústav mezinárodních vztahů, v.v.i.</c:v>
                </c:pt>
                <c:pt idx="1">
                  <c:v>A</c:v>
                </c:pt>
              </c:strCache>
            </c:strRef>
          </c:cat>
          <c:val>
            <c:numRef>
              <c:f>MZV!$F$17</c:f>
              <c:numCache>
                <c:formatCode>0%</c:formatCode>
                <c:ptCount val="1"/>
                <c:pt idx="0">
                  <c:v>1.376908396946565</c:v>
                </c:pt>
              </c:numCache>
            </c:numRef>
          </c:val>
          <c:extLst>
            <c:ext xmlns:c16="http://schemas.microsoft.com/office/drawing/2014/chart" uri="{C3380CC4-5D6E-409C-BE32-E72D297353CC}">
              <c16:uniqueId val="{00000000-9002-449E-82FC-0A2F1615DBD6}"/>
            </c:ext>
          </c:extLst>
        </c:ser>
        <c:dLbls>
          <c:showLegendKey val="0"/>
          <c:showVal val="0"/>
          <c:showCatName val="0"/>
          <c:showSerName val="0"/>
          <c:showPercent val="0"/>
          <c:showBubbleSize val="0"/>
        </c:dLbls>
        <c:gapWidth val="150"/>
        <c:axId val="143860096"/>
        <c:axId val="143861632"/>
      </c:barChart>
      <c:lineChart>
        <c:grouping val="standard"/>
        <c:varyColors val="0"/>
        <c:ser>
          <c:idx val="1"/>
          <c:order val="1"/>
          <c:tx>
            <c:strRef>
              <c:f>MZV!$E$16</c:f>
              <c:strCache>
                <c:ptCount val="1"/>
                <c:pt idx="0">
                  <c:v>absolutní nárůst</c:v>
                </c:pt>
              </c:strCache>
            </c:strRef>
          </c:tx>
          <c:spPr>
            <a:ln>
              <a:noFill/>
            </a:ln>
          </c:spPr>
          <c:marker>
            <c:symbol val="triangle"/>
            <c:size val="10"/>
            <c:spPr>
              <a:solidFill>
                <a:schemeClr val="tx1"/>
              </a:solidFill>
            </c:spPr>
          </c:marker>
          <c:cat>
            <c:strRef>
              <c:f>MZV!$A$17:$B$17</c:f>
              <c:strCache>
                <c:ptCount val="2"/>
                <c:pt idx="0">
                  <c:v>Ústav mezinárodních vztahů, v.v.i.</c:v>
                </c:pt>
                <c:pt idx="1">
                  <c:v>A</c:v>
                </c:pt>
              </c:strCache>
            </c:strRef>
          </c:cat>
          <c:val>
            <c:numRef>
              <c:f>MZV!$E$17</c:f>
              <c:numCache>
                <c:formatCode>#,##0</c:formatCode>
                <c:ptCount val="1"/>
                <c:pt idx="0">
                  <c:v>9480</c:v>
                </c:pt>
              </c:numCache>
            </c:numRef>
          </c:val>
          <c:smooth val="0"/>
          <c:extLst>
            <c:ext xmlns:c16="http://schemas.microsoft.com/office/drawing/2014/chart" uri="{C3380CC4-5D6E-409C-BE32-E72D297353CC}">
              <c16:uniqueId val="{00000001-9002-449E-82FC-0A2F1615DBD6}"/>
            </c:ext>
          </c:extLst>
        </c:ser>
        <c:dLbls>
          <c:showLegendKey val="0"/>
          <c:showVal val="0"/>
          <c:showCatName val="0"/>
          <c:showSerName val="0"/>
          <c:showPercent val="0"/>
          <c:showBubbleSize val="0"/>
        </c:dLbls>
        <c:marker val="1"/>
        <c:smooth val="0"/>
        <c:axId val="144181888"/>
        <c:axId val="144179584"/>
      </c:lineChart>
      <c:catAx>
        <c:axId val="143860096"/>
        <c:scaling>
          <c:orientation val="minMax"/>
        </c:scaling>
        <c:delete val="0"/>
        <c:axPos val="b"/>
        <c:numFmt formatCode="General" sourceLinked="0"/>
        <c:majorTickMark val="out"/>
        <c:minorTickMark val="none"/>
        <c:tickLblPos val="nextTo"/>
        <c:crossAx val="143861632"/>
        <c:crosses val="autoZero"/>
        <c:auto val="1"/>
        <c:lblAlgn val="ctr"/>
        <c:lblOffset val="100"/>
        <c:noMultiLvlLbl val="0"/>
      </c:catAx>
      <c:valAx>
        <c:axId val="143861632"/>
        <c:scaling>
          <c:orientation val="minMax"/>
          <c:min val="1"/>
        </c:scaling>
        <c:delete val="0"/>
        <c:axPos val="l"/>
        <c:majorGridlines/>
        <c:numFmt formatCode="0%" sourceLinked="1"/>
        <c:majorTickMark val="out"/>
        <c:minorTickMark val="none"/>
        <c:tickLblPos val="nextTo"/>
        <c:crossAx val="143860096"/>
        <c:crosses val="autoZero"/>
        <c:crossBetween val="between"/>
      </c:valAx>
      <c:valAx>
        <c:axId val="144179584"/>
        <c:scaling>
          <c:orientation val="minMax"/>
        </c:scaling>
        <c:delete val="0"/>
        <c:axPos val="r"/>
        <c:numFmt formatCode="#,##0" sourceLinked="1"/>
        <c:majorTickMark val="out"/>
        <c:minorTickMark val="none"/>
        <c:tickLblPos val="nextTo"/>
        <c:crossAx val="144181888"/>
        <c:crosses val="max"/>
        <c:crossBetween val="between"/>
      </c:valAx>
      <c:catAx>
        <c:axId val="144181888"/>
        <c:scaling>
          <c:orientation val="minMax"/>
        </c:scaling>
        <c:delete val="1"/>
        <c:axPos val="b"/>
        <c:numFmt formatCode="General" sourceLinked="1"/>
        <c:majorTickMark val="out"/>
        <c:minorTickMark val="none"/>
        <c:tickLblPos val="nextTo"/>
        <c:crossAx val="144179584"/>
        <c:crosses val="autoZero"/>
        <c:auto val="1"/>
        <c:lblAlgn val="ctr"/>
        <c:lblOffset val="100"/>
        <c:noMultiLvlLbl val="0"/>
      </c:catAx>
    </c:plotArea>
    <c:legend>
      <c:legendPos val="r"/>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MŽP!$F$16</c:f>
              <c:strCache>
                <c:ptCount val="1"/>
                <c:pt idx="0">
                  <c:v>procenta fixace</c:v>
                </c:pt>
              </c:strCache>
            </c:strRef>
          </c:tx>
          <c:spPr>
            <a:solidFill>
              <a:srgbClr val="92D050"/>
            </a:solidFill>
          </c:spPr>
          <c:invertIfNegative val="0"/>
          <c:dPt>
            <c:idx val="3"/>
            <c:invertIfNegative val="0"/>
            <c:bubble3D val="0"/>
            <c:spPr>
              <a:solidFill>
                <a:srgbClr val="0070C0"/>
              </a:solidFill>
            </c:spPr>
            <c:extLst>
              <c:ext xmlns:c16="http://schemas.microsoft.com/office/drawing/2014/chart" uri="{C3380CC4-5D6E-409C-BE32-E72D297353CC}">
                <c16:uniqueId val="{00000001-01EF-49F3-B60A-A684BF9E8D3F}"/>
              </c:ext>
            </c:extLst>
          </c:dPt>
          <c:dPt>
            <c:idx val="4"/>
            <c:invertIfNegative val="0"/>
            <c:bubble3D val="0"/>
            <c:spPr>
              <a:solidFill>
                <a:srgbClr val="FFC000"/>
              </a:solidFill>
            </c:spPr>
            <c:extLst>
              <c:ext xmlns:c16="http://schemas.microsoft.com/office/drawing/2014/chart" uri="{C3380CC4-5D6E-409C-BE32-E72D297353CC}">
                <c16:uniqueId val="{00000003-01EF-49F3-B60A-A684BF9E8D3F}"/>
              </c:ext>
            </c:extLst>
          </c:dPt>
          <c:cat>
            <c:multiLvlStrRef>
              <c:f>MŽP!$A$17:$B$21</c:f>
              <c:multiLvlStrCache>
                <c:ptCount val="5"/>
                <c:lvl>
                  <c:pt idx="0">
                    <c:v>A</c:v>
                  </c:pt>
                  <c:pt idx="1">
                    <c:v>A</c:v>
                  </c:pt>
                  <c:pt idx="2">
                    <c:v>A</c:v>
                  </c:pt>
                  <c:pt idx="3">
                    <c:v>B</c:v>
                  </c:pt>
                  <c:pt idx="4">
                    <c:v>C</c:v>
                  </c:pt>
                </c:lvl>
                <c:lvl>
                  <c:pt idx="0">
                    <c:v>Česká geologická služba</c:v>
                  </c:pt>
                  <c:pt idx="1">
                    <c:v>Výzkumný ústav Silva Taroucy pro krajinu a okrasné zahradnictví, v.v.i.</c:v>
                  </c:pt>
                  <c:pt idx="2">
                    <c:v>Český hydrometeorologický ústav</c:v>
                  </c:pt>
                  <c:pt idx="3">
                    <c:v>Výzkumný ústav vodohospodářský T. G. Masaryka v.v.i.</c:v>
                  </c:pt>
                  <c:pt idx="4">
                    <c:v>CENIA, česká informační agentura životního prostředí</c:v>
                  </c:pt>
                </c:lvl>
              </c:multiLvlStrCache>
            </c:multiLvlStrRef>
          </c:cat>
          <c:val>
            <c:numRef>
              <c:f>MŽP!$F$17:$F$21</c:f>
              <c:numCache>
                <c:formatCode>0%</c:formatCode>
                <c:ptCount val="5"/>
                <c:pt idx="0">
                  <c:v>1.156937719324113</c:v>
                </c:pt>
                <c:pt idx="1">
                  <c:v>1.1859396619668974</c:v>
                </c:pt>
                <c:pt idx="2">
                  <c:v>1.3622250979384753</c:v>
                </c:pt>
                <c:pt idx="3">
                  <c:v>1.1693079827010138</c:v>
                </c:pt>
                <c:pt idx="4">
                  <c:v>1.7092711129465208</c:v>
                </c:pt>
              </c:numCache>
            </c:numRef>
          </c:val>
          <c:extLst>
            <c:ext xmlns:c16="http://schemas.microsoft.com/office/drawing/2014/chart" uri="{C3380CC4-5D6E-409C-BE32-E72D297353CC}">
              <c16:uniqueId val="{00000004-01EF-49F3-B60A-A684BF9E8D3F}"/>
            </c:ext>
          </c:extLst>
        </c:ser>
        <c:dLbls>
          <c:showLegendKey val="0"/>
          <c:showVal val="0"/>
          <c:showCatName val="0"/>
          <c:showSerName val="0"/>
          <c:showPercent val="0"/>
          <c:showBubbleSize val="0"/>
        </c:dLbls>
        <c:gapWidth val="150"/>
        <c:axId val="41147776"/>
        <c:axId val="81228928"/>
      </c:barChart>
      <c:lineChart>
        <c:grouping val="standard"/>
        <c:varyColors val="0"/>
        <c:ser>
          <c:idx val="1"/>
          <c:order val="1"/>
          <c:tx>
            <c:strRef>
              <c:f>MŽP!$E$16</c:f>
              <c:strCache>
                <c:ptCount val="1"/>
                <c:pt idx="0">
                  <c:v>absolutní nárůst</c:v>
                </c:pt>
              </c:strCache>
            </c:strRef>
          </c:tx>
          <c:spPr>
            <a:ln>
              <a:noFill/>
            </a:ln>
          </c:spPr>
          <c:marker>
            <c:symbol val="triangle"/>
            <c:size val="10"/>
            <c:spPr>
              <a:solidFill>
                <a:schemeClr val="tx1"/>
              </a:solidFill>
            </c:spPr>
          </c:marker>
          <c:cat>
            <c:multiLvlStrRef>
              <c:f>MŽP!$A$17:$B$21</c:f>
              <c:multiLvlStrCache>
                <c:ptCount val="5"/>
                <c:lvl>
                  <c:pt idx="0">
                    <c:v>A</c:v>
                  </c:pt>
                  <c:pt idx="1">
                    <c:v>A</c:v>
                  </c:pt>
                  <c:pt idx="2">
                    <c:v>A</c:v>
                  </c:pt>
                  <c:pt idx="3">
                    <c:v>B</c:v>
                  </c:pt>
                  <c:pt idx="4">
                    <c:v>C</c:v>
                  </c:pt>
                </c:lvl>
                <c:lvl>
                  <c:pt idx="0">
                    <c:v>Česká geologická služba</c:v>
                  </c:pt>
                  <c:pt idx="1">
                    <c:v>Výzkumný ústav Silva Taroucy pro krajinu a okrasné zahradnictví, v.v.i.</c:v>
                  </c:pt>
                  <c:pt idx="2">
                    <c:v>Český hydrometeorologický ústav</c:v>
                  </c:pt>
                  <c:pt idx="3">
                    <c:v>Výzkumný ústav vodohospodářský T. G. Masaryka v.v.i.</c:v>
                  </c:pt>
                  <c:pt idx="4">
                    <c:v>CENIA, česká informační agentura životního prostředí</c:v>
                  </c:pt>
                </c:lvl>
              </c:multiLvlStrCache>
            </c:multiLvlStrRef>
          </c:cat>
          <c:val>
            <c:numRef>
              <c:f>MŽP!$E$17:$E$21</c:f>
              <c:numCache>
                <c:formatCode>#,##0</c:formatCode>
                <c:ptCount val="5"/>
                <c:pt idx="0">
                  <c:v>15965.744999999995</c:v>
                </c:pt>
                <c:pt idx="1">
                  <c:v>10616.225000000006</c:v>
                </c:pt>
                <c:pt idx="2">
                  <c:v>5640.2069999999985</c:v>
                </c:pt>
                <c:pt idx="3">
                  <c:v>11705.445999999996</c:v>
                </c:pt>
                <c:pt idx="4">
                  <c:v>3435</c:v>
                </c:pt>
              </c:numCache>
            </c:numRef>
          </c:val>
          <c:smooth val="0"/>
          <c:extLst>
            <c:ext xmlns:c16="http://schemas.microsoft.com/office/drawing/2014/chart" uri="{C3380CC4-5D6E-409C-BE32-E72D297353CC}">
              <c16:uniqueId val="{00000005-01EF-49F3-B60A-A684BF9E8D3F}"/>
            </c:ext>
          </c:extLst>
        </c:ser>
        <c:dLbls>
          <c:showLegendKey val="0"/>
          <c:showVal val="0"/>
          <c:showCatName val="0"/>
          <c:showSerName val="0"/>
          <c:showPercent val="0"/>
          <c:showBubbleSize val="0"/>
        </c:dLbls>
        <c:marker val="1"/>
        <c:smooth val="0"/>
        <c:axId val="11913856"/>
        <c:axId val="11911552"/>
      </c:lineChart>
      <c:catAx>
        <c:axId val="41147776"/>
        <c:scaling>
          <c:orientation val="minMax"/>
        </c:scaling>
        <c:delete val="0"/>
        <c:axPos val="b"/>
        <c:numFmt formatCode="General" sourceLinked="0"/>
        <c:majorTickMark val="none"/>
        <c:minorTickMark val="none"/>
        <c:tickLblPos val="nextTo"/>
        <c:crossAx val="81228928"/>
        <c:crosses val="autoZero"/>
        <c:auto val="1"/>
        <c:lblAlgn val="ctr"/>
        <c:lblOffset val="100"/>
        <c:noMultiLvlLbl val="0"/>
      </c:catAx>
      <c:valAx>
        <c:axId val="81228928"/>
        <c:scaling>
          <c:orientation val="minMax"/>
          <c:min val="1"/>
        </c:scaling>
        <c:delete val="0"/>
        <c:axPos val="l"/>
        <c:majorGridlines/>
        <c:title>
          <c:tx>
            <c:rich>
              <a:bodyPr/>
              <a:lstStyle/>
              <a:p>
                <a:pPr>
                  <a:defRPr/>
                </a:pPr>
                <a:r>
                  <a:rPr lang="cs-CZ"/>
                  <a:t>procenta fixace</a:t>
                </a:r>
              </a:p>
            </c:rich>
          </c:tx>
          <c:overlay val="0"/>
        </c:title>
        <c:numFmt formatCode="0%" sourceLinked="1"/>
        <c:majorTickMark val="none"/>
        <c:minorTickMark val="none"/>
        <c:tickLblPos val="nextTo"/>
        <c:crossAx val="41147776"/>
        <c:crosses val="autoZero"/>
        <c:crossBetween val="between"/>
      </c:valAx>
      <c:valAx>
        <c:axId val="11911552"/>
        <c:scaling>
          <c:orientation val="minMax"/>
        </c:scaling>
        <c:delete val="0"/>
        <c:axPos val="r"/>
        <c:numFmt formatCode="#,##0" sourceLinked="1"/>
        <c:majorTickMark val="out"/>
        <c:minorTickMark val="none"/>
        <c:tickLblPos val="nextTo"/>
        <c:crossAx val="11913856"/>
        <c:crosses val="max"/>
        <c:crossBetween val="between"/>
      </c:valAx>
      <c:catAx>
        <c:axId val="11913856"/>
        <c:scaling>
          <c:orientation val="minMax"/>
        </c:scaling>
        <c:delete val="1"/>
        <c:axPos val="b"/>
        <c:numFmt formatCode="General" sourceLinked="1"/>
        <c:majorTickMark val="out"/>
        <c:minorTickMark val="none"/>
        <c:tickLblPos val="nextTo"/>
        <c:crossAx val="11911552"/>
        <c:crosses val="autoZero"/>
        <c:auto val="1"/>
        <c:lblAlgn val="ctr"/>
        <c:lblOffset val="100"/>
        <c:noMultiLvlLbl val="0"/>
      </c:catAx>
      <c:dTable>
        <c:showHorzBorder val="1"/>
        <c:showVertBorder val="1"/>
        <c:showOutline val="1"/>
        <c:showKeys val="1"/>
      </c:dTable>
    </c:plotArea>
    <c:plotVisOnly val="1"/>
    <c:dispBlanksAs val="gap"/>
    <c:showDLblsOverMax val="0"/>
  </c:chart>
  <c:printSettings>
    <c:headerFooter/>
    <c:pageMargins b="0.78740157499999996" l="0.7" r="0.7" t="0.78740157499999996" header="0.3" footer="0.3"/>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MD!$F$11</c:f>
              <c:strCache>
                <c:ptCount val="1"/>
                <c:pt idx="0">
                  <c:v>procenta fixace</c:v>
                </c:pt>
              </c:strCache>
            </c:strRef>
          </c:tx>
          <c:invertIfNegative val="0"/>
          <c:dPt>
            <c:idx val="0"/>
            <c:invertIfNegative val="0"/>
            <c:bubble3D val="0"/>
            <c:spPr>
              <a:solidFill>
                <a:srgbClr val="92D050"/>
              </a:solidFill>
              <a:ln w="57150">
                <a:solidFill>
                  <a:srgbClr val="7030A0"/>
                </a:solidFill>
              </a:ln>
            </c:spPr>
            <c:extLst>
              <c:ext xmlns:c16="http://schemas.microsoft.com/office/drawing/2014/chart" uri="{C3380CC4-5D6E-409C-BE32-E72D297353CC}">
                <c16:uniqueId val="{00000001-AD5D-4EFD-9F5E-43D599CF9D29}"/>
              </c:ext>
            </c:extLst>
          </c:dPt>
          <c:cat>
            <c:strRef>
              <c:f>MD!$A$12:$B$12</c:f>
              <c:strCache>
                <c:ptCount val="2"/>
                <c:pt idx="0">
                  <c:v>Centrum dopravního výzkumu, v.v.i.</c:v>
                </c:pt>
                <c:pt idx="1">
                  <c:v>A</c:v>
                </c:pt>
              </c:strCache>
            </c:strRef>
          </c:cat>
          <c:val>
            <c:numRef>
              <c:f>MD!$F$12</c:f>
              <c:numCache>
                <c:formatCode>0%</c:formatCode>
                <c:ptCount val="1"/>
                <c:pt idx="0">
                  <c:v>1.9532400000000001</c:v>
                </c:pt>
              </c:numCache>
            </c:numRef>
          </c:val>
          <c:extLst>
            <c:ext xmlns:c16="http://schemas.microsoft.com/office/drawing/2014/chart" uri="{C3380CC4-5D6E-409C-BE32-E72D297353CC}">
              <c16:uniqueId val="{00000002-AD5D-4EFD-9F5E-43D599CF9D29}"/>
            </c:ext>
          </c:extLst>
        </c:ser>
        <c:dLbls>
          <c:showLegendKey val="0"/>
          <c:showVal val="0"/>
          <c:showCatName val="0"/>
          <c:showSerName val="0"/>
          <c:showPercent val="0"/>
          <c:showBubbleSize val="0"/>
        </c:dLbls>
        <c:gapWidth val="150"/>
        <c:axId val="129246336"/>
        <c:axId val="129247872"/>
      </c:barChart>
      <c:lineChart>
        <c:grouping val="standard"/>
        <c:varyColors val="0"/>
        <c:ser>
          <c:idx val="1"/>
          <c:order val="1"/>
          <c:tx>
            <c:strRef>
              <c:f>MD!$E$11</c:f>
              <c:strCache>
                <c:ptCount val="1"/>
                <c:pt idx="0">
                  <c:v>absolutní nárůst</c:v>
                </c:pt>
              </c:strCache>
            </c:strRef>
          </c:tx>
          <c:spPr>
            <a:ln>
              <a:noFill/>
            </a:ln>
          </c:spPr>
          <c:marker>
            <c:symbol val="triangle"/>
            <c:size val="10"/>
            <c:spPr>
              <a:solidFill>
                <a:schemeClr val="tx1"/>
              </a:solidFill>
            </c:spPr>
          </c:marker>
          <c:cat>
            <c:strRef>
              <c:f>MD!$A$12:$B$12</c:f>
              <c:strCache>
                <c:ptCount val="2"/>
                <c:pt idx="0">
                  <c:v>Centrum dopravního výzkumu, v.v.i.</c:v>
                </c:pt>
                <c:pt idx="1">
                  <c:v>A</c:v>
                </c:pt>
              </c:strCache>
            </c:strRef>
          </c:cat>
          <c:val>
            <c:numRef>
              <c:f>MD!$E$12</c:f>
              <c:numCache>
                <c:formatCode>#,##0</c:formatCode>
                <c:ptCount val="1"/>
                <c:pt idx="0">
                  <c:v>47662</c:v>
                </c:pt>
              </c:numCache>
            </c:numRef>
          </c:val>
          <c:smooth val="0"/>
          <c:extLst>
            <c:ext xmlns:c16="http://schemas.microsoft.com/office/drawing/2014/chart" uri="{C3380CC4-5D6E-409C-BE32-E72D297353CC}">
              <c16:uniqueId val="{00000003-AD5D-4EFD-9F5E-43D599CF9D29}"/>
            </c:ext>
          </c:extLst>
        </c:ser>
        <c:dLbls>
          <c:showLegendKey val="0"/>
          <c:showVal val="0"/>
          <c:showCatName val="0"/>
          <c:showSerName val="0"/>
          <c:showPercent val="0"/>
          <c:showBubbleSize val="0"/>
        </c:dLbls>
        <c:marker val="1"/>
        <c:smooth val="0"/>
        <c:axId val="144650624"/>
        <c:axId val="145397632"/>
      </c:lineChart>
      <c:catAx>
        <c:axId val="129246336"/>
        <c:scaling>
          <c:orientation val="minMax"/>
        </c:scaling>
        <c:delete val="0"/>
        <c:axPos val="b"/>
        <c:numFmt formatCode="General" sourceLinked="0"/>
        <c:majorTickMark val="none"/>
        <c:minorTickMark val="none"/>
        <c:tickLblPos val="nextTo"/>
        <c:crossAx val="129247872"/>
        <c:crosses val="autoZero"/>
        <c:auto val="1"/>
        <c:lblAlgn val="ctr"/>
        <c:lblOffset val="100"/>
        <c:noMultiLvlLbl val="0"/>
      </c:catAx>
      <c:valAx>
        <c:axId val="129247872"/>
        <c:scaling>
          <c:orientation val="minMax"/>
          <c:min val="1"/>
        </c:scaling>
        <c:delete val="0"/>
        <c:axPos val="l"/>
        <c:majorGridlines/>
        <c:numFmt formatCode="0%" sourceLinked="1"/>
        <c:majorTickMark val="none"/>
        <c:minorTickMark val="none"/>
        <c:tickLblPos val="nextTo"/>
        <c:crossAx val="129246336"/>
        <c:crosses val="autoZero"/>
        <c:crossBetween val="between"/>
      </c:valAx>
      <c:valAx>
        <c:axId val="145397632"/>
        <c:scaling>
          <c:orientation val="minMax"/>
        </c:scaling>
        <c:delete val="0"/>
        <c:axPos val="r"/>
        <c:numFmt formatCode="#,##0" sourceLinked="1"/>
        <c:majorTickMark val="out"/>
        <c:minorTickMark val="none"/>
        <c:tickLblPos val="nextTo"/>
        <c:crossAx val="144650624"/>
        <c:crosses val="max"/>
        <c:crossBetween val="between"/>
      </c:valAx>
      <c:catAx>
        <c:axId val="144650624"/>
        <c:scaling>
          <c:orientation val="minMax"/>
        </c:scaling>
        <c:delete val="1"/>
        <c:axPos val="b"/>
        <c:numFmt formatCode="General" sourceLinked="1"/>
        <c:majorTickMark val="out"/>
        <c:minorTickMark val="none"/>
        <c:tickLblPos val="nextTo"/>
        <c:crossAx val="145397632"/>
        <c:crosses val="autoZero"/>
        <c:auto val="1"/>
        <c:lblAlgn val="ctr"/>
        <c:lblOffset val="100"/>
        <c:noMultiLvlLbl val="0"/>
      </c:catAx>
      <c:dTable>
        <c:showHorzBorder val="1"/>
        <c:showVertBorder val="1"/>
        <c:showOutline val="1"/>
        <c:showKeys val="1"/>
      </c:dTable>
    </c:plotArea>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cs-CZ"/>
              <a:t>Ministerstvo kultury</a:t>
            </a:r>
          </a:p>
        </c:rich>
      </c:tx>
      <c:overlay val="0"/>
    </c:title>
    <c:autoTitleDeleted val="0"/>
    <c:plotArea>
      <c:layout/>
      <c:barChart>
        <c:barDir val="col"/>
        <c:grouping val="clustered"/>
        <c:varyColors val="0"/>
        <c:ser>
          <c:idx val="1"/>
          <c:order val="1"/>
          <c:tx>
            <c:strRef>
              <c:f>MK!$F$17</c:f>
              <c:strCache>
                <c:ptCount val="1"/>
                <c:pt idx="0">
                  <c:v>procenta fixace</c:v>
                </c:pt>
              </c:strCache>
            </c:strRef>
          </c:tx>
          <c:spPr>
            <a:solidFill>
              <a:srgbClr val="0070C0"/>
            </a:solidFill>
            <a:ln>
              <a:noFill/>
            </a:ln>
          </c:spPr>
          <c:invertIfNegative val="0"/>
          <c:dPt>
            <c:idx val="0"/>
            <c:invertIfNegative val="0"/>
            <c:bubble3D val="0"/>
            <c:spPr>
              <a:solidFill>
                <a:srgbClr val="92D050"/>
              </a:solidFill>
              <a:ln>
                <a:noFill/>
              </a:ln>
            </c:spPr>
            <c:extLst>
              <c:ext xmlns:c16="http://schemas.microsoft.com/office/drawing/2014/chart" uri="{C3380CC4-5D6E-409C-BE32-E72D297353CC}">
                <c16:uniqueId val="{00000001-F5D9-4457-8C4F-706224B8B529}"/>
              </c:ext>
            </c:extLst>
          </c:dPt>
          <c:dPt>
            <c:idx val="1"/>
            <c:invertIfNegative val="0"/>
            <c:bubble3D val="0"/>
            <c:spPr>
              <a:solidFill>
                <a:srgbClr val="92D050"/>
              </a:solidFill>
              <a:ln>
                <a:noFill/>
              </a:ln>
            </c:spPr>
            <c:extLst>
              <c:ext xmlns:c16="http://schemas.microsoft.com/office/drawing/2014/chart" uri="{C3380CC4-5D6E-409C-BE32-E72D297353CC}">
                <c16:uniqueId val="{00000003-F5D9-4457-8C4F-706224B8B529}"/>
              </c:ext>
            </c:extLst>
          </c:dPt>
          <c:dPt>
            <c:idx val="2"/>
            <c:invertIfNegative val="0"/>
            <c:bubble3D val="0"/>
            <c:spPr>
              <a:solidFill>
                <a:srgbClr val="92D050"/>
              </a:solidFill>
              <a:ln>
                <a:noFill/>
              </a:ln>
            </c:spPr>
            <c:extLst>
              <c:ext xmlns:c16="http://schemas.microsoft.com/office/drawing/2014/chart" uri="{C3380CC4-5D6E-409C-BE32-E72D297353CC}">
                <c16:uniqueId val="{00000005-F5D9-4457-8C4F-706224B8B529}"/>
              </c:ext>
            </c:extLst>
          </c:dPt>
          <c:dPt>
            <c:idx val="13"/>
            <c:invertIfNegative val="0"/>
            <c:bubble3D val="0"/>
            <c:spPr>
              <a:solidFill>
                <a:srgbClr val="FFC000"/>
              </a:solidFill>
              <a:ln>
                <a:noFill/>
              </a:ln>
            </c:spPr>
            <c:extLst>
              <c:ext xmlns:c16="http://schemas.microsoft.com/office/drawing/2014/chart" uri="{C3380CC4-5D6E-409C-BE32-E72D297353CC}">
                <c16:uniqueId val="{00000007-F5D9-4457-8C4F-706224B8B529}"/>
              </c:ext>
            </c:extLst>
          </c:dPt>
          <c:dPt>
            <c:idx val="14"/>
            <c:invertIfNegative val="0"/>
            <c:bubble3D val="0"/>
            <c:spPr>
              <a:solidFill>
                <a:srgbClr val="FFC000"/>
              </a:solidFill>
              <a:ln>
                <a:noFill/>
              </a:ln>
            </c:spPr>
            <c:extLst>
              <c:ext xmlns:c16="http://schemas.microsoft.com/office/drawing/2014/chart" uri="{C3380CC4-5D6E-409C-BE32-E72D297353CC}">
                <c16:uniqueId val="{00000009-F5D9-4457-8C4F-706224B8B529}"/>
              </c:ext>
            </c:extLst>
          </c:dPt>
          <c:dPt>
            <c:idx val="15"/>
            <c:invertIfNegative val="0"/>
            <c:bubble3D val="0"/>
            <c:spPr>
              <a:solidFill>
                <a:srgbClr val="FFC000"/>
              </a:solidFill>
              <a:ln>
                <a:noFill/>
              </a:ln>
            </c:spPr>
            <c:extLst>
              <c:ext xmlns:c16="http://schemas.microsoft.com/office/drawing/2014/chart" uri="{C3380CC4-5D6E-409C-BE32-E72D297353CC}">
                <c16:uniqueId val="{0000000B-F5D9-4457-8C4F-706224B8B529}"/>
              </c:ext>
            </c:extLst>
          </c:dPt>
          <c:dPt>
            <c:idx val="16"/>
            <c:invertIfNegative val="0"/>
            <c:bubble3D val="0"/>
            <c:spPr>
              <a:solidFill>
                <a:schemeClr val="accent6">
                  <a:lumMod val="40000"/>
                  <a:lumOff val="60000"/>
                </a:schemeClr>
              </a:solidFill>
              <a:ln>
                <a:noFill/>
              </a:ln>
            </c:spPr>
            <c:extLst>
              <c:ext xmlns:c16="http://schemas.microsoft.com/office/drawing/2014/chart" uri="{C3380CC4-5D6E-409C-BE32-E72D297353CC}">
                <c16:uniqueId val="{00000018-7E6D-4B4D-93EB-973F2E3E7E88}"/>
              </c:ext>
            </c:extLst>
          </c:dPt>
          <c:dPt>
            <c:idx val="17"/>
            <c:invertIfNegative val="0"/>
            <c:bubble3D val="0"/>
            <c:spPr>
              <a:solidFill>
                <a:schemeClr val="accent6">
                  <a:lumMod val="40000"/>
                  <a:lumOff val="60000"/>
                </a:schemeClr>
              </a:solidFill>
              <a:ln>
                <a:noFill/>
              </a:ln>
            </c:spPr>
            <c:extLst>
              <c:ext xmlns:c16="http://schemas.microsoft.com/office/drawing/2014/chart" uri="{C3380CC4-5D6E-409C-BE32-E72D297353CC}">
                <c16:uniqueId val="{0000000D-F5D9-4457-8C4F-706224B8B529}"/>
              </c:ext>
            </c:extLst>
          </c:dPt>
          <c:cat>
            <c:multiLvlStrRef>
              <c:f>MK!$A$18:$B$37</c:f>
              <c:multiLvlStrCache>
                <c:ptCount val="20"/>
                <c:lvl>
                  <c:pt idx="0">
                    <c:v>A</c:v>
                  </c:pt>
                  <c:pt idx="1">
                    <c:v>A</c:v>
                  </c:pt>
                  <c:pt idx="2">
                    <c:v>A</c:v>
                  </c:pt>
                  <c:pt idx="3">
                    <c:v>B</c:v>
                  </c:pt>
                  <c:pt idx="4">
                    <c:v>B</c:v>
                  </c:pt>
                  <c:pt idx="5">
                    <c:v>B</c:v>
                  </c:pt>
                  <c:pt idx="6">
                    <c:v>B</c:v>
                  </c:pt>
                  <c:pt idx="7">
                    <c:v>B</c:v>
                  </c:pt>
                  <c:pt idx="8">
                    <c:v>B</c:v>
                  </c:pt>
                  <c:pt idx="9">
                    <c:v>B</c:v>
                  </c:pt>
                  <c:pt idx="10">
                    <c:v>B</c:v>
                  </c:pt>
                  <c:pt idx="11">
                    <c:v>B</c:v>
                  </c:pt>
                  <c:pt idx="12">
                    <c:v>B</c:v>
                  </c:pt>
                  <c:pt idx="13">
                    <c:v>C</c:v>
                  </c:pt>
                  <c:pt idx="14">
                    <c:v>C</c:v>
                  </c:pt>
                  <c:pt idx="15">
                    <c:v>C</c:v>
                  </c:pt>
                  <c:pt idx="16">
                    <c:v>D</c:v>
                  </c:pt>
                  <c:pt idx="17">
                    <c:v>D</c:v>
                  </c:pt>
                  <c:pt idx="18">
                    <c:v>D</c:v>
                  </c:pt>
                  <c:pt idx="19">
                    <c:v>Dn/Cp</c:v>
                  </c:pt>
                </c:lvl>
                <c:lvl>
                  <c:pt idx="0">
                    <c:v>Národní galerie v Praze</c:v>
                  </c:pt>
                  <c:pt idx="1">
                    <c:v>Národní muzeum</c:v>
                  </c:pt>
                  <c:pt idx="2">
                    <c:v>Národní památkový ústav</c:v>
                  </c:pt>
                  <c:pt idx="3">
                    <c:v>Institut umění - Divadelní ústav</c:v>
                  </c:pt>
                  <c:pt idx="4">
                    <c:v>Moravská zemská knihovna v Brně</c:v>
                  </c:pt>
                  <c:pt idx="5">
                    <c:v>Moravské zemské muzeum</c:v>
                  </c:pt>
                  <c:pt idx="6">
                    <c:v>Muzeum umění Olomouc, státní příspěvková organizace</c:v>
                  </c:pt>
                  <c:pt idx="7">
                    <c:v>Národní filmový archiv</c:v>
                  </c:pt>
                  <c:pt idx="8">
                    <c:v>Národní knihovna České republiky</c:v>
                  </c:pt>
                  <c:pt idx="9">
                    <c:v>Památník národního písemnictví</c:v>
                  </c:pt>
                  <c:pt idx="10">
                    <c:v>Slezské zemské muzeum</c:v>
                  </c:pt>
                  <c:pt idx="11">
                    <c:v>Technické muzeum v Brně</c:v>
                  </c:pt>
                  <c:pt idx="12">
                    <c:v>Uměleckoprůmyslové museum v Praze</c:v>
                  </c:pt>
                  <c:pt idx="13">
                    <c:v>Moravská galerie v Brně</c:v>
                  </c:pt>
                  <c:pt idx="14">
                    <c:v>Národní technické museum</c:v>
                  </c:pt>
                  <c:pt idx="15">
                    <c:v>Valašské muzeum v přírodě v Rožnově pod Radhoštěm</c:v>
                  </c:pt>
                  <c:pt idx="16">
                    <c:v>Husitské muzeum v Táboře</c:v>
                  </c:pt>
                  <c:pt idx="17">
                    <c:v>Národní informační a poradenské středisko pro kulturu</c:v>
                  </c:pt>
                  <c:pt idx="18">
                    <c:v>Národní ústav lidové kultury</c:v>
                  </c:pt>
                  <c:pt idx="19">
                    <c:v>Muzeum skla a bižuterie v Jablonci nad Nisou</c:v>
                  </c:pt>
                </c:lvl>
              </c:multiLvlStrCache>
            </c:multiLvlStrRef>
          </c:cat>
          <c:val>
            <c:numRef>
              <c:f>MK!$F$18:$F$37</c:f>
              <c:numCache>
                <c:formatCode>0%</c:formatCode>
                <c:ptCount val="20"/>
                <c:pt idx="0">
                  <c:v>1.2693239374587095</c:v>
                </c:pt>
                <c:pt idx="1">
                  <c:v>1.3091135635457458</c:v>
                </c:pt>
                <c:pt idx="2">
                  <c:v>1.7468725783239234</c:v>
                </c:pt>
                <c:pt idx="3">
                  <c:v>1.0878763222131815</c:v>
                </c:pt>
                <c:pt idx="4">
                  <c:v>2.4863415879499615</c:v>
                </c:pt>
                <c:pt idx="5">
                  <c:v>1.1247024354513826</c:v>
                </c:pt>
                <c:pt idx="7">
                  <c:v>17.516556291390728</c:v>
                </c:pt>
                <c:pt idx="8">
                  <c:v>3.5171306209850108</c:v>
                </c:pt>
                <c:pt idx="9">
                  <c:v>4.6279069767441863</c:v>
                </c:pt>
                <c:pt idx="10">
                  <c:v>1.1245664739884393</c:v>
                </c:pt>
                <c:pt idx="11">
                  <c:v>27.169291338582678</c:v>
                </c:pt>
                <c:pt idx="12">
                  <c:v>1.1972015741145605</c:v>
                </c:pt>
                <c:pt idx="13">
                  <c:v>1.1147653305926688</c:v>
                </c:pt>
                <c:pt idx="14">
                  <c:v>4.5028469750889677</c:v>
                </c:pt>
                <c:pt idx="15">
                  <c:v>13.53125</c:v>
                </c:pt>
                <c:pt idx="16">
                  <c:v>9.5757575757575761</c:v>
                </c:pt>
                <c:pt idx="17">
                  <c:v>1917</c:v>
                </c:pt>
                <c:pt idx="18">
                  <c:v>0.98232323232323238</c:v>
                </c:pt>
              </c:numCache>
            </c:numRef>
          </c:val>
          <c:extLst>
            <c:ext xmlns:c16="http://schemas.microsoft.com/office/drawing/2014/chart" uri="{C3380CC4-5D6E-409C-BE32-E72D297353CC}">
              <c16:uniqueId val="{0000000E-F5D9-4457-8C4F-706224B8B529}"/>
            </c:ext>
          </c:extLst>
        </c:ser>
        <c:dLbls>
          <c:showLegendKey val="0"/>
          <c:showVal val="0"/>
          <c:showCatName val="0"/>
          <c:showSerName val="0"/>
          <c:showPercent val="0"/>
          <c:showBubbleSize val="0"/>
        </c:dLbls>
        <c:gapWidth val="150"/>
        <c:axId val="149725184"/>
        <c:axId val="149726720"/>
      </c:barChart>
      <c:lineChart>
        <c:grouping val="standard"/>
        <c:varyColors val="0"/>
        <c:ser>
          <c:idx val="0"/>
          <c:order val="0"/>
          <c:tx>
            <c:strRef>
              <c:f>MK!$E$17</c:f>
              <c:strCache>
                <c:ptCount val="1"/>
                <c:pt idx="0">
                  <c:v>absolutní nárůst</c:v>
                </c:pt>
              </c:strCache>
            </c:strRef>
          </c:tx>
          <c:spPr>
            <a:ln>
              <a:noFill/>
            </a:ln>
          </c:spPr>
          <c:marker>
            <c:symbol val="triangle"/>
            <c:size val="10"/>
            <c:spPr>
              <a:solidFill>
                <a:schemeClr val="tx1"/>
              </a:solidFill>
            </c:spPr>
          </c:marker>
          <c:dPt>
            <c:idx val="14"/>
            <c:marker>
              <c:spPr>
                <a:solidFill>
                  <a:schemeClr val="tx1"/>
                </a:solidFill>
                <a:ln w="0"/>
              </c:spPr>
            </c:marker>
            <c:bubble3D val="0"/>
            <c:extLst>
              <c:ext xmlns:c16="http://schemas.microsoft.com/office/drawing/2014/chart" uri="{C3380CC4-5D6E-409C-BE32-E72D297353CC}">
                <c16:uniqueId val="{0000000F-F5D9-4457-8C4F-706224B8B529}"/>
              </c:ext>
            </c:extLst>
          </c:dPt>
          <c:cat>
            <c:multiLvlStrRef>
              <c:f>MK!$A$18:$B$37</c:f>
              <c:multiLvlStrCache>
                <c:ptCount val="20"/>
                <c:lvl>
                  <c:pt idx="0">
                    <c:v>A</c:v>
                  </c:pt>
                  <c:pt idx="1">
                    <c:v>A</c:v>
                  </c:pt>
                  <c:pt idx="2">
                    <c:v>A</c:v>
                  </c:pt>
                  <c:pt idx="3">
                    <c:v>B</c:v>
                  </c:pt>
                  <c:pt idx="4">
                    <c:v>B</c:v>
                  </c:pt>
                  <c:pt idx="5">
                    <c:v>B</c:v>
                  </c:pt>
                  <c:pt idx="6">
                    <c:v>B</c:v>
                  </c:pt>
                  <c:pt idx="7">
                    <c:v>B</c:v>
                  </c:pt>
                  <c:pt idx="8">
                    <c:v>B</c:v>
                  </c:pt>
                  <c:pt idx="9">
                    <c:v>B</c:v>
                  </c:pt>
                  <c:pt idx="10">
                    <c:v>B</c:v>
                  </c:pt>
                  <c:pt idx="11">
                    <c:v>B</c:v>
                  </c:pt>
                  <c:pt idx="12">
                    <c:v>B</c:v>
                  </c:pt>
                  <c:pt idx="13">
                    <c:v>C</c:v>
                  </c:pt>
                  <c:pt idx="14">
                    <c:v>C</c:v>
                  </c:pt>
                  <c:pt idx="15">
                    <c:v>C</c:v>
                  </c:pt>
                  <c:pt idx="16">
                    <c:v>D</c:v>
                  </c:pt>
                  <c:pt idx="17">
                    <c:v>D</c:v>
                  </c:pt>
                  <c:pt idx="18">
                    <c:v>D</c:v>
                  </c:pt>
                  <c:pt idx="19">
                    <c:v>Dn/Cp</c:v>
                  </c:pt>
                </c:lvl>
                <c:lvl>
                  <c:pt idx="0">
                    <c:v>Národní galerie v Praze</c:v>
                  </c:pt>
                  <c:pt idx="1">
                    <c:v>Národní muzeum</c:v>
                  </c:pt>
                  <c:pt idx="2">
                    <c:v>Národní památkový ústav</c:v>
                  </c:pt>
                  <c:pt idx="3">
                    <c:v>Institut umění - Divadelní ústav</c:v>
                  </c:pt>
                  <c:pt idx="4">
                    <c:v>Moravská zemská knihovna v Brně</c:v>
                  </c:pt>
                  <c:pt idx="5">
                    <c:v>Moravské zemské muzeum</c:v>
                  </c:pt>
                  <c:pt idx="6">
                    <c:v>Muzeum umění Olomouc, státní příspěvková organizace</c:v>
                  </c:pt>
                  <c:pt idx="7">
                    <c:v>Národní filmový archiv</c:v>
                  </c:pt>
                  <c:pt idx="8">
                    <c:v>Národní knihovna České republiky</c:v>
                  </c:pt>
                  <c:pt idx="9">
                    <c:v>Památník národního písemnictví</c:v>
                  </c:pt>
                  <c:pt idx="10">
                    <c:v>Slezské zemské muzeum</c:v>
                  </c:pt>
                  <c:pt idx="11">
                    <c:v>Technické muzeum v Brně</c:v>
                  </c:pt>
                  <c:pt idx="12">
                    <c:v>Uměleckoprůmyslové museum v Praze</c:v>
                  </c:pt>
                  <c:pt idx="13">
                    <c:v>Moravská galerie v Brně</c:v>
                  </c:pt>
                  <c:pt idx="14">
                    <c:v>Národní technické museum</c:v>
                  </c:pt>
                  <c:pt idx="15">
                    <c:v>Valašské muzeum v přírodě v Rožnově pod Radhoštěm</c:v>
                  </c:pt>
                  <c:pt idx="16">
                    <c:v>Husitské muzeum v Táboře</c:v>
                  </c:pt>
                  <c:pt idx="17">
                    <c:v>Národní informační a poradenské středisko pro kulturu</c:v>
                  </c:pt>
                  <c:pt idx="18">
                    <c:v>Národní ústav lidové kultury</c:v>
                  </c:pt>
                  <c:pt idx="19">
                    <c:v>Muzeum skla a bižuterie v Jablonci nad Nisou</c:v>
                  </c:pt>
                </c:lvl>
              </c:multiLvlStrCache>
            </c:multiLvlStrRef>
          </c:cat>
          <c:val>
            <c:numRef>
              <c:f>MK!$E$18:$E$37</c:f>
              <c:numCache>
                <c:formatCode>#,##0</c:formatCode>
                <c:ptCount val="20"/>
                <c:pt idx="0">
                  <c:v>1223</c:v>
                </c:pt>
                <c:pt idx="1">
                  <c:v>8683</c:v>
                </c:pt>
                <c:pt idx="2">
                  <c:v>13493</c:v>
                </c:pt>
                <c:pt idx="3">
                  <c:v>216</c:v>
                </c:pt>
                <c:pt idx="4">
                  <c:v>5822</c:v>
                </c:pt>
                <c:pt idx="5">
                  <c:v>1362</c:v>
                </c:pt>
                <c:pt idx="6">
                  <c:v>1280</c:v>
                </c:pt>
                <c:pt idx="7">
                  <c:v>2494</c:v>
                </c:pt>
                <c:pt idx="8">
                  <c:v>11755</c:v>
                </c:pt>
                <c:pt idx="9">
                  <c:v>2184</c:v>
                </c:pt>
                <c:pt idx="10">
                  <c:v>431</c:v>
                </c:pt>
                <c:pt idx="11">
                  <c:v>6647</c:v>
                </c:pt>
                <c:pt idx="12">
                  <c:v>902</c:v>
                </c:pt>
                <c:pt idx="13">
                  <c:v>335</c:v>
                </c:pt>
                <c:pt idx="14">
                  <c:v>9843</c:v>
                </c:pt>
                <c:pt idx="15">
                  <c:v>1203</c:v>
                </c:pt>
                <c:pt idx="16">
                  <c:v>1132</c:v>
                </c:pt>
                <c:pt idx="17">
                  <c:v>1916</c:v>
                </c:pt>
                <c:pt idx="18">
                  <c:v>-42</c:v>
                </c:pt>
                <c:pt idx="19">
                  <c:v>2169</c:v>
                </c:pt>
              </c:numCache>
            </c:numRef>
          </c:val>
          <c:smooth val="0"/>
          <c:extLst>
            <c:ext xmlns:c16="http://schemas.microsoft.com/office/drawing/2014/chart" uri="{C3380CC4-5D6E-409C-BE32-E72D297353CC}">
              <c16:uniqueId val="{00000010-F5D9-4457-8C4F-706224B8B529}"/>
            </c:ext>
          </c:extLst>
        </c:ser>
        <c:dLbls>
          <c:showLegendKey val="0"/>
          <c:showVal val="0"/>
          <c:showCatName val="0"/>
          <c:showSerName val="0"/>
          <c:showPercent val="0"/>
          <c:showBubbleSize val="0"/>
        </c:dLbls>
        <c:marker val="1"/>
        <c:smooth val="0"/>
        <c:axId val="149730432"/>
        <c:axId val="149728640"/>
      </c:lineChart>
      <c:catAx>
        <c:axId val="149725184"/>
        <c:scaling>
          <c:orientation val="minMax"/>
        </c:scaling>
        <c:delete val="0"/>
        <c:axPos val="b"/>
        <c:numFmt formatCode="General" sourceLinked="0"/>
        <c:majorTickMark val="none"/>
        <c:minorTickMark val="none"/>
        <c:tickLblPos val="nextTo"/>
        <c:crossAx val="149726720"/>
        <c:crosses val="autoZero"/>
        <c:auto val="1"/>
        <c:lblAlgn val="ctr"/>
        <c:lblOffset val="100"/>
        <c:noMultiLvlLbl val="0"/>
      </c:catAx>
      <c:valAx>
        <c:axId val="149726720"/>
        <c:scaling>
          <c:logBase val="10"/>
          <c:orientation val="minMax"/>
          <c:max val="20"/>
          <c:min val="1"/>
        </c:scaling>
        <c:delete val="0"/>
        <c:axPos val="l"/>
        <c:majorGridlines/>
        <c:numFmt formatCode="0%" sourceLinked="1"/>
        <c:majorTickMark val="out"/>
        <c:minorTickMark val="out"/>
        <c:tickLblPos val="nextTo"/>
        <c:spPr>
          <a:ln/>
        </c:spPr>
        <c:crossAx val="149725184"/>
        <c:crosses val="autoZero"/>
        <c:crossBetween val="between"/>
        <c:majorUnit val="10"/>
      </c:valAx>
      <c:valAx>
        <c:axId val="149728640"/>
        <c:scaling>
          <c:orientation val="minMax"/>
          <c:min val="-100"/>
        </c:scaling>
        <c:delete val="0"/>
        <c:axPos val="r"/>
        <c:numFmt formatCode="#,##0" sourceLinked="1"/>
        <c:majorTickMark val="out"/>
        <c:minorTickMark val="none"/>
        <c:tickLblPos val="nextTo"/>
        <c:crossAx val="149730432"/>
        <c:crosses val="max"/>
        <c:crossBetween val="between"/>
      </c:valAx>
      <c:catAx>
        <c:axId val="149730432"/>
        <c:scaling>
          <c:orientation val="minMax"/>
        </c:scaling>
        <c:delete val="1"/>
        <c:axPos val="b"/>
        <c:numFmt formatCode="General" sourceLinked="1"/>
        <c:majorTickMark val="out"/>
        <c:minorTickMark val="none"/>
        <c:tickLblPos val="nextTo"/>
        <c:crossAx val="149728640"/>
        <c:crosses val="autoZero"/>
        <c:auto val="1"/>
        <c:lblAlgn val="ctr"/>
        <c:lblOffset val="100"/>
        <c:noMultiLvlLbl val="0"/>
      </c:catAx>
      <c:dTable>
        <c:showHorzBorder val="1"/>
        <c:showVertBorder val="1"/>
        <c:showOutline val="1"/>
        <c:showKeys val="1"/>
      </c:dTable>
    </c:plotArea>
    <c:plotVisOnly val="1"/>
    <c:dispBlanksAs val="gap"/>
    <c:showDLblsOverMax val="0"/>
  </c:chart>
  <c:printSettings>
    <c:headerFooter/>
    <c:pageMargins b="0.78740157499999996" l="0.7" r="0.7" t="0.78740157499999996" header="0.3" footer="0.3"/>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cs-CZ"/>
              <a:t>Ministerstvo obrany</a:t>
            </a:r>
          </a:p>
        </c:rich>
      </c:tx>
      <c:overlay val="0"/>
    </c:title>
    <c:autoTitleDeleted val="0"/>
    <c:plotArea>
      <c:layout/>
      <c:barChart>
        <c:barDir val="col"/>
        <c:grouping val="clustered"/>
        <c:varyColors val="0"/>
        <c:ser>
          <c:idx val="0"/>
          <c:order val="0"/>
          <c:tx>
            <c:strRef>
              <c:f>MO!$F$17</c:f>
              <c:strCache>
                <c:ptCount val="1"/>
                <c:pt idx="0">
                  <c:v>procenta fixace</c:v>
                </c:pt>
              </c:strCache>
            </c:strRef>
          </c:tx>
          <c:invertIfNegative val="0"/>
          <c:dPt>
            <c:idx val="3"/>
            <c:invertIfNegative val="0"/>
            <c:bubble3D val="0"/>
            <c:spPr>
              <a:solidFill>
                <a:srgbClr val="FFC000"/>
              </a:solidFill>
            </c:spPr>
            <c:extLst>
              <c:ext xmlns:c16="http://schemas.microsoft.com/office/drawing/2014/chart" uri="{C3380CC4-5D6E-409C-BE32-E72D297353CC}">
                <c16:uniqueId val="{00000001-9609-47FE-967F-607D3D651201}"/>
              </c:ext>
            </c:extLst>
          </c:dPt>
          <c:dPt>
            <c:idx val="5"/>
            <c:invertIfNegative val="0"/>
            <c:bubble3D val="0"/>
            <c:spPr>
              <a:solidFill>
                <a:srgbClr val="FFC000"/>
              </a:solidFill>
            </c:spPr>
            <c:extLst>
              <c:ext xmlns:c16="http://schemas.microsoft.com/office/drawing/2014/chart" uri="{C3380CC4-5D6E-409C-BE32-E72D297353CC}">
                <c16:uniqueId val="{00000003-9609-47FE-967F-607D3D651201}"/>
              </c:ext>
            </c:extLst>
          </c:dPt>
          <c:cat>
            <c:multiLvlStrRef>
              <c:f>MO!$A$18:$B$23</c:f>
              <c:multiLvlStrCache>
                <c:ptCount val="6"/>
                <c:lvl>
                  <c:pt idx="0">
                    <c:v>B</c:v>
                  </c:pt>
                  <c:pt idx="1">
                    <c:v>B</c:v>
                  </c:pt>
                  <c:pt idx="2">
                    <c:v>B</c:v>
                  </c:pt>
                  <c:pt idx="3">
                    <c:v>C</c:v>
                  </c:pt>
                  <c:pt idx="4">
                    <c:v>C</c:v>
                  </c:pt>
                  <c:pt idx="5">
                    <c:v>C</c:v>
                  </c:pt>
                </c:lvl>
                <c:lvl>
                  <c:pt idx="0">
                    <c:v>Ministerstvo obrany / Univerzita obrany</c:v>
                  </c:pt>
                  <c:pt idx="1">
                    <c:v>Ústřední vojenská nemocnice - Vojenská fakultní nemocnice Praha</c:v>
                  </c:pt>
                  <c:pt idx="2">
                    <c:v>Ministerstvo obrany / Vojenský zdravotní ústav Praha</c:v>
                  </c:pt>
                  <c:pt idx="3">
                    <c:v>CASRI - vědecké a servisní pracoviště tělesné výchovy</c:v>
                  </c:pt>
                  <c:pt idx="4">
                    <c:v>Vojenský výzkumný ústav, s.p.</c:v>
                  </c:pt>
                  <c:pt idx="5">
                    <c:v>Ministerstvo obrany / Vojenský veterinární ústav Hlučín</c:v>
                  </c:pt>
                </c:lvl>
              </c:multiLvlStrCache>
            </c:multiLvlStrRef>
          </c:cat>
          <c:val>
            <c:numRef>
              <c:f>MO!$F$18:$F$23</c:f>
              <c:numCache>
                <c:formatCode>0%</c:formatCode>
                <c:ptCount val="6"/>
                <c:pt idx="0">
                  <c:v>1.2202921633526616</c:v>
                </c:pt>
                <c:pt idx="1">
                  <c:v>1.25</c:v>
                </c:pt>
                <c:pt idx="2">
                  <c:v>2.1019999999999999</c:v>
                </c:pt>
                <c:pt idx="3">
                  <c:v>1.1200000000000001</c:v>
                </c:pt>
                <c:pt idx="4">
                  <c:v>1</c:v>
                </c:pt>
                <c:pt idx="5">
                  <c:v>1.1000000000000001</c:v>
                </c:pt>
              </c:numCache>
            </c:numRef>
          </c:val>
          <c:extLst>
            <c:ext xmlns:c16="http://schemas.microsoft.com/office/drawing/2014/chart" uri="{C3380CC4-5D6E-409C-BE32-E72D297353CC}">
              <c16:uniqueId val="{00000004-9609-47FE-967F-607D3D651201}"/>
            </c:ext>
          </c:extLst>
        </c:ser>
        <c:dLbls>
          <c:showLegendKey val="0"/>
          <c:showVal val="0"/>
          <c:showCatName val="0"/>
          <c:showSerName val="0"/>
          <c:showPercent val="0"/>
          <c:showBubbleSize val="0"/>
        </c:dLbls>
        <c:gapWidth val="150"/>
        <c:axId val="143436416"/>
        <c:axId val="143470976"/>
      </c:barChart>
      <c:lineChart>
        <c:grouping val="standard"/>
        <c:varyColors val="0"/>
        <c:ser>
          <c:idx val="1"/>
          <c:order val="1"/>
          <c:tx>
            <c:strRef>
              <c:f>MO!$E$17</c:f>
              <c:strCache>
                <c:ptCount val="1"/>
                <c:pt idx="0">
                  <c:v>absolutní nárůst</c:v>
                </c:pt>
              </c:strCache>
            </c:strRef>
          </c:tx>
          <c:spPr>
            <a:ln>
              <a:noFill/>
            </a:ln>
          </c:spPr>
          <c:marker>
            <c:symbol val="triangle"/>
            <c:size val="7"/>
            <c:spPr>
              <a:solidFill>
                <a:schemeClr val="tx1"/>
              </a:solidFill>
            </c:spPr>
          </c:marker>
          <c:cat>
            <c:multiLvlStrRef>
              <c:f>MO!$A$18:$B$23</c:f>
              <c:multiLvlStrCache>
                <c:ptCount val="6"/>
                <c:lvl>
                  <c:pt idx="0">
                    <c:v>B</c:v>
                  </c:pt>
                  <c:pt idx="1">
                    <c:v>B</c:v>
                  </c:pt>
                  <c:pt idx="2">
                    <c:v>B</c:v>
                  </c:pt>
                  <c:pt idx="3">
                    <c:v>C</c:v>
                  </c:pt>
                  <c:pt idx="4">
                    <c:v>C</c:v>
                  </c:pt>
                  <c:pt idx="5">
                    <c:v>C</c:v>
                  </c:pt>
                </c:lvl>
                <c:lvl>
                  <c:pt idx="0">
                    <c:v>Ministerstvo obrany / Univerzita obrany</c:v>
                  </c:pt>
                  <c:pt idx="1">
                    <c:v>Ústřední vojenská nemocnice - Vojenská fakultní nemocnice Praha</c:v>
                  </c:pt>
                  <c:pt idx="2">
                    <c:v>Ministerstvo obrany / Vojenský zdravotní ústav Praha</c:v>
                  </c:pt>
                  <c:pt idx="3">
                    <c:v>CASRI - vědecké a servisní pracoviště tělesné výchovy</c:v>
                  </c:pt>
                  <c:pt idx="4">
                    <c:v>Vojenský výzkumný ústav, s.p.</c:v>
                  </c:pt>
                  <c:pt idx="5">
                    <c:v>Ministerstvo obrany / Vojenský veterinární ústav Hlučín</c:v>
                  </c:pt>
                </c:lvl>
              </c:multiLvlStrCache>
            </c:multiLvlStrRef>
          </c:cat>
          <c:val>
            <c:numRef>
              <c:f>MO!$E$18:$E$23</c:f>
              <c:numCache>
                <c:formatCode>#,##0</c:formatCode>
                <c:ptCount val="6"/>
                <c:pt idx="0">
                  <c:v>17704</c:v>
                </c:pt>
                <c:pt idx="1">
                  <c:v>1500</c:v>
                </c:pt>
                <c:pt idx="2">
                  <c:v>551</c:v>
                </c:pt>
                <c:pt idx="3">
                  <c:v>300</c:v>
                </c:pt>
                <c:pt idx="4">
                  <c:v>0</c:v>
                </c:pt>
                <c:pt idx="5">
                  <c:v>50</c:v>
                </c:pt>
              </c:numCache>
            </c:numRef>
          </c:val>
          <c:smooth val="0"/>
          <c:extLst>
            <c:ext xmlns:c16="http://schemas.microsoft.com/office/drawing/2014/chart" uri="{C3380CC4-5D6E-409C-BE32-E72D297353CC}">
              <c16:uniqueId val="{00000005-9609-47FE-967F-607D3D651201}"/>
            </c:ext>
          </c:extLst>
        </c:ser>
        <c:dLbls>
          <c:showLegendKey val="0"/>
          <c:showVal val="0"/>
          <c:showCatName val="0"/>
          <c:showSerName val="0"/>
          <c:showPercent val="0"/>
          <c:showBubbleSize val="0"/>
        </c:dLbls>
        <c:marker val="1"/>
        <c:smooth val="0"/>
        <c:axId val="144976512"/>
        <c:axId val="144974208"/>
      </c:lineChart>
      <c:catAx>
        <c:axId val="143436416"/>
        <c:scaling>
          <c:orientation val="minMax"/>
        </c:scaling>
        <c:delete val="0"/>
        <c:axPos val="b"/>
        <c:numFmt formatCode="General" sourceLinked="0"/>
        <c:majorTickMark val="none"/>
        <c:minorTickMark val="none"/>
        <c:tickLblPos val="nextTo"/>
        <c:crossAx val="143470976"/>
        <c:crosses val="autoZero"/>
        <c:auto val="1"/>
        <c:lblAlgn val="ctr"/>
        <c:lblOffset val="100"/>
        <c:noMultiLvlLbl val="0"/>
      </c:catAx>
      <c:valAx>
        <c:axId val="143470976"/>
        <c:scaling>
          <c:orientation val="minMax"/>
          <c:min val="1"/>
        </c:scaling>
        <c:delete val="0"/>
        <c:axPos val="l"/>
        <c:majorGridlines/>
        <c:numFmt formatCode="0%" sourceLinked="1"/>
        <c:majorTickMark val="none"/>
        <c:minorTickMark val="none"/>
        <c:tickLblPos val="nextTo"/>
        <c:crossAx val="143436416"/>
        <c:crosses val="autoZero"/>
        <c:crossBetween val="between"/>
      </c:valAx>
      <c:valAx>
        <c:axId val="144974208"/>
        <c:scaling>
          <c:orientation val="minMax"/>
          <c:max val="18000"/>
        </c:scaling>
        <c:delete val="0"/>
        <c:axPos val="r"/>
        <c:numFmt formatCode="#,##0" sourceLinked="1"/>
        <c:majorTickMark val="out"/>
        <c:minorTickMark val="none"/>
        <c:tickLblPos val="nextTo"/>
        <c:crossAx val="144976512"/>
        <c:crosses val="max"/>
        <c:crossBetween val="between"/>
      </c:valAx>
      <c:catAx>
        <c:axId val="144976512"/>
        <c:scaling>
          <c:orientation val="minMax"/>
        </c:scaling>
        <c:delete val="1"/>
        <c:axPos val="b"/>
        <c:numFmt formatCode="General" sourceLinked="1"/>
        <c:majorTickMark val="out"/>
        <c:minorTickMark val="none"/>
        <c:tickLblPos val="nextTo"/>
        <c:crossAx val="144974208"/>
        <c:crosses val="autoZero"/>
        <c:auto val="1"/>
        <c:lblAlgn val="ctr"/>
        <c:lblOffset val="100"/>
        <c:noMultiLvlLbl val="0"/>
      </c:catAx>
      <c:dTable>
        <c:showHorzBorder val="1"/>
        <c:showVertBorder val="1"/>
        <c:showOutline val="1"/>
        <c:showKeys val="1"/>
      </c:dTable>
    </c:plotArea>
    <c:plotVisOnly val="1"/>
    <c:dispBlanksAs val="gap"/>
    <c:showDLblsOverMax val="0"/>
  </c:chart>
  <c:printSettings>
    <c:headerFooter/>
    <c:pageMargins b="0.78740157499999996" l="0.7" r="0.7" t="0.78740157499999996" header="0.3" footer="0.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cs-CZ"/>
              <a:t>Ministerstvo průmyslu a obchodu</a:t>
            </a:r>
          </a:p>
        </c:rich>
      </c:tx>
      <c:layout/>
      <c:overlay val="0"/>
    </c:title>
    <c:autoTitleDeleted val="0"/>
    <c:plotArea>
      <c:layout/>
      <c:barChart>
        <c:barDir val="col"/>
        <c:grouping val="clustered"/>
        <c:varyColors val="0"/>
        <c:ser>
          <c:idx val="0"/>
          <c:order val="0"/>
          <c:spPr>
            <a:solidFill>
              <a:srgbClr val="CC99FF"/>
            </a:solidFill>
          </c:spPr>
          <c:invertIfNegative val="0"/>
          <c:dPt>
            <c:idx val="1"/>
            <c:invertIfNegative val="0"/>
            <c:bubble3D val="0"/>
            <c:spPr>
              <a:solidFill>
                <a:srgbClr val="92D050"/>
              </a:solidFill>
              <a:ln w="57150">
                <a:solidFill>
                  <a:srgbClr val="7030A0"/>
                </a:solidFill>
              </a:ln>
            </c:spPr>
            <c:extLst>
              <c:ext xmlns:c16="http://schemas.microsoft.com/office/drawing/2014/chart" uri="{C3380CC4-5D6E-409C-BE32-E72D297353CC}">
                <c16:uniqueId val="{00000001-C4A0-42D2-B2FD-497B8347FD2D}"/>
              </c:ext>
            </c:extLst>
          </c:dPt>
          <c:dPt>
            <c:idx val="2"/>
            <c:invertIfNegative val="0"/>
            <c:bubble3D val="0"/>
            <c:spPr>
              <a:solidFill>
                <a:srgbClr val="92D050"/>
              </a:solidFill>
              <a:ln w="57150">
                <a:solidFill>
                  <a:srgbClr val="7030A0"/>
                </a:solidFill>
              </a:ln>
            </c:spPr>
            <c:extLst>
              <c:ext xmlns:c16="http://schemas.microsoft.com/office/drawing/2014/chart" uri="{C3380CC4-5D6E-409C-BE32-E72D297353CC}">
                <c16:uniqueId val="{00000003-C4A0-42D2-B2FD-497B8347FD2D}"/>
              </c:ext>
            </c:extLst>
          </c:dPt>
          <c:dPt>
            <c:idx val="3"/>
            <c:invertIfNegative val="0"/>
            <c:bubble3D val="0"/>
            <c:spPr>
              <a:solidFill>
                <a:srgbClr val="92D050"/>
              </a:solidFill>
            </c:spPr>
            <c:extLst>
              <c:ext xmlns:c16="http://schemas.microsoft.com/office/drawing/2014/chart" uri="{C3380CC4-5D6E-409C-BE32-E72D297353CC}">
                <c16:uniqueId val="{00000005-C4A0-42D2-B2FD-497B8347FD2D}"/>
              </c:ext>
            </c:extLst>
          </c:dPt>
          <c:dPt>
            <c:idx val="4"/>
            <c:invertIfNegative val="0"/>
            <c:bubble3D val="0"/>
            <c:spPr>
              <a:solidFill>
                <a:srgbClr val="0070C0"/>
              </a:solidFill>
              <a:ln w="57150">
                <a:solidFill>
                  <a:srgbClr val="7030A0"/>
                </a:solidFill>
              </a:ln>
            </c:spPr>
            <c:extLst>
              <c:ext xmlns:c16="http://schemas.microsoft.com/office/drawing/2014/chart" uri="{C3380CC4-5D6E-409C-BE32-E72D297353CC}">
                <c16:uniqueId val="{00000007-C4A0-42D2-B2FD-497B8347FD2D}"/>
              </c:ext>
            </c:extLst>
          </c:dPt>
          <c:dPt>
            <c:idx val="5"/>
            <c:invertIfNegative val="0"/>
            <c:bubble3D val="0"/>
            <c:spPr>
              <a:solidFill>
                <a:srgbClr val="0070C0"/>
              </a:solidFill>
            </c:spPr>
            <c:extLst>
              <c:ext xmlns:c16="http://schemas.microsoft.com/office/drawing/2014/chart" uri="{C3380CC4-5D6E-409C-BE32-E72D297353CC}">
                <c16:uniqueId val="{0000000F-6B5C-4051-A1A9-FC0BB9A16824}"/>
              </c:ext>
            </c:extLst>
          </c:dPt>
          <c:dPt>
            <c:idx val="6"/>
            <c:invertIfNegative val="0"/>
            <c:bubble3D val="0"/>
            <c:spPr>
              <a:solidFill>
                <a:srgbClr val="0070C0"/>
              </a:solidFill>
              <a:ln w="57150">
                <a:solidFill>
                  <a:srgbClr val="7030A0"/>
                </a:solidFill>
              </a:ln>
            </c:spPr>
            <c:extLst>
              <c:ext xmlns:c16="http://schemas.microsoft.com/office/drawing/2014/chart" uri="{C3380CC4-5D6E-409C-BE32-E72D297353CC}">
                <c16:uniqueId val="{00000009-C4A0-42D2-B2FD-497B8347FD2D}"/>
              </c:ext>
            </c:extLst>
          </c:dPt>
          <c:dPt>
            <c:idx val="9"/>
            <c:invertIfNegative val="0"/>
            <c:bubble3D val="0"/>
            <c:spPr>
              <a:solidFill>
                <a:srgbClr val="FFC000"/>
              </a:solidFill>
            </c:spPr>
            <c:extLst>
              <c:ext xmlns:c16="http://schemas.microsoft.com/office/drawing/2014/chart" uri="{C3380CC4-5D6E-409C-BE32-E72D297353CC}">
                <c16:uniqueId val="{00000018-6B5C-4051-A1A9-FC0BB9A16824}"/>
              </c:ext>
            </c:extLst>
          </c:dPt>
          <c:dPt>
            <c:idx val="10"/>
            <c:invertIfNegative val="0"/>
            <c:bubble3D val="0"/>
            <c:spPr>
              <a:solidFill>
                <a:srgbClr val="FFC000"/>
              </a:solidFill>
            </c:spPr>
            <c:extLst>
              <c:ext xmlns:c16="http://schemas.microsoft.com/office/drawing/2014/chart" uri="{C3380CC4-5D6E-409C-BE32-E72D297353CC}">
                <c16:uniqueId val="{00000015-6B5C-4051-A1A9-FC0BB9A16824}"/>
              </c:ext>
            </c:extLst>
          </c:dPt>
          <c:dPt>
            <c:idx val="11"/>
            <c:invertIfNegative val="0"/>
            <c:bubble3D val="0"/>
            <c:spPr>
              <a:solidFill>
                <a:srgbClr val="FFC000"/>
              </a:solidFill>
            </c:spPr>
            <c:extLst>
              <c:ext xmlns:c16="http://schemas.microsoft.com/office/drawing/2014/chart" uri="{C3380CC4-5D6E-409C-BE32-E72D297353CC}">
                <c16:uniqueId val="{0000001C-6B5C-4051-A1A9-FC0BB9A16824}"/>
              </c:ext>
            </c:extLst>
          </c:dPt>
          <c:dPt>
            <c:idx val="13"/>
            <c:invertIfNegative val="0"/>
            <c:bubble3D val="0"/>
            <c:spPr>
              <a:solidFill>
                <a:schemeClr val="accent6">
                  <a:lumMod val="40000"/>
                  <a:lumOff val="60000"/>
                </a:schemeClr>
              </a:solidFill>
              <a:ln w="57150">
                <a:solidFill>
                  <a:srgbClr val="7030A0"/>
                </a:solidFill>
              </a:ln>
            </c:spPr>
            <c:extLst>
              <c:ext xmlns:c16="http://schemas.microsoft.com/office/drawing/2014/chart" uri="{C3380CC4-5D6E-409C-BE32-E72D297353CC}">
                <c16:uniqueId val="{0000000B-C4A0-42D2-B2FD-497B8347FD2D}"/>
              </c:ext>
            </c:extLst>
          </c:dPt>
          <c:cat>
            <c:multiLvlStrRef>
              <c:f>MPO!$A$18:$B$31</c:f>
              <c:multiLvlStrCache>
                <c:ptCount val="14"/>
                <c:lvl>
                  <c:pt idx="0">
                    <c:v>A</c:v>
                  </c:pt>
                  <c:pt idx="1">
                    <c:v>A</c:v>
                  </c:pt>
                  <c:pt idx="2">
                    <c:v>A</c:v>
                  </c:pt>
                  <c:pt idx="3">
                    <c:v>A</c:v>
                  </c:pt>
                  <c:pt idx="4">
                    <c:v>B</c:v>
                  </c:pt>
                  <c:pt idx="5">
                    <c:v>B</c:v>
                  </c:pt>
                  <c:pt idx="6">
                    <c:v>B</c:v>
                  </c:pt>
                  <c:pt idx="7">
                    <c:v>C</c:v>
                  </c:pt>
                  <c:pt idx="8">
                    <c:v>C</c:v>
                  </c:pt>
                  <c:pt idx="9">
                    <c:v>C</c:v>
                  </c:pt>
                  <c:pt idx="10">
                    <c:v>C</c:v>
                  </c:pt>
                  <c:pt idx="11">
                    <c:v>C</c:v>
                  </c:pt>
                  <c:pt idx="12">
                    <c:v>C</c:v>
                  </c:pt>
                  <c:pt idx="13">
                    <c:v>D</c:v>
                  </c:pt>
                </c:lvl>
                <c:lvl>
                  <c:pt idx="0">
                    <c:v>Centrum organické chemie s.r.o.</c:v>
                  </c:pt>
                  <c:pt idx="1">
                    <c:v>MemBrain s.r.o.</c:v>
                  </c:pt>
                  <c:pt idx="2">
                    <c:v>Unipetrol výzkumně vzdělávací centrum, a.s. (ORLEN UniCRE a.s.)</c:v>
                  </c:pt>
                  <c:pt idx="3">
                    <c:v>Výzkumný a zkušební letecký ústav, a.s.</c:v>
                  </c:pt>
                  <c:pt idx="4">
                    <c:v>COMTES FHT a.s.</c:v>
                  </c:pt>
                  <c:pt idx="5">
                    <c:v>Český metrologický institut</c:v>
                  </c:pt>
                  <c:pt idx="6">
                    <c:v>VÚTS, a.s.</c:v>
                  </c:pt>
                  <c:pt idx="7">
                    <c:v>Centrum hydraulického výzkumu spol. s r.o.</c:v>
                  </c:pt>
                  <c:pt idx="8">
                    <c:v>Centrum výzkumu Řež s.r.o.</c:v>
                  </c:pt>
                  <c:pt idx="9">
                    <c:v>SVÚM a.s.</c:v>
                  </c:pt>
                  <c:pt idx="10">
                    <c:v>SVÚOM s.r.o.</c:v>
                  </c:pt>
                  <c:pt idx="11">
                    <c:v>Výzkumný a zkušební ústav Plzeň s.r.o.</c:v>
                  </c:pt>
                  <c:pt idx="12">
                    <c:v>Výzkumný ústav stavebních hmot, a.s.</c:v>
                  </c:pt>
                  <c:pt idx="13">
                    <c:v>Materiálový a metalurgický výzkum s.r.o.</c:v>
                  </c:pt>
                </c:lvl>
              </c:multiLvlStrCache>
            </c:multiLvlStrRef>
          </c:cat>
          <c:val>
            <c:numRef>
              <c:f>MPO!$F$18:$F$31</c:f>
              <c:numCache>
                <c:formatCode>0%</c:formatCode>
                <c:ptCount val="14"/>
                <c:pt idx="0">
                  <c:v>1</c:v>
                </c:pt>
                <c:pt idx="1">
                  <c:v>4.6060711188204682</c:v>
                </c:pt>
                <c:pt idx="2">
                  <c:v>2.0944986535165948</c:v>
                </c:pt>
                <c:pt idx="3">
                  <c:v>1.1000000000000001</c:v>
                </c:pt>
                <c:pt idx="4">
                  <c:v>1.8202809011085066</c:v>
                </c:pt>
                <c:pt idx="5">
                  <c:v>1.1000000000000001</c:v>
                </c:pt>
                <c:pt idx="6">
                  <c:v>1.996335387681293</c:v>
                </c:pt>
                <c:pt idx="8">
                  <c:v>1</c:v>
                </c:pt>
                <c:pt idx="9">
                  <c:v>1.0999999999999999</c:v>
                </c:pt>
                <c:pt idx="10">
                  <c:v>1.1637683144170339</c:v>
                </c:pt>
                <c:pt idx="11">
                  <c:v>1.05</c:v>
                </c:pt>
                <c:pt idx="12">
                  <c:v>1</c:v>
                </c:pt>
                <c:pt idx="13">
                  <c:v>1.5317633653024405</c:v>
                </c:pt>
              </c:numCache>
            </c:numRef>
          </c:val>
          <c:extLst>
            <c:ext xmlns:c15="http://schemas.microsoft.com/office/drawing/2012/chart" uri="{02D57815-91ED-43cb-92C2-25804820EDAC}">
              <c15:filteredSeriesTitle>
                <c15:tx>
                  <c:strRef>
                    <c:extLst>
                      <c:ext uri="{02D57815-91ED-43cb-92C2-25804820EDAC}">
                        <c15:formulaRef>
                          <c15:sqref>MPO!#REF!</c15:sqref>
                        </c15:formulaRef>
                      </c:ext>
                    </c:extLst>
                    <c:strCache>
                      <c:ptCount val="1"/>
                      <c:pt idx="0">
                        <c:v>#REF!</c:v>
                      </c:pt>
                    </c:strCache>
                  </c:strRef>
                </c15:tx>
              </c15:filteredSeriesTitle>
            </c:ext>
            <c:ext xmlns:c16="http://schemas.microsoft.com/office/drawing/2014/chart" uri="{C3380CC4-5D6E-409C-BE32-E72D297353CC}">
              <c16:uniqueId val="{0000000C-C4A0-42D2-B2FD-497B8347FD2D}"/>
            </c:ext>
          </c:extLst>
        </c:ser>
        <c:dLbls>
          <c:showLegendKey val="0"/>
          <c:showVal val="0"/>
          <c:showCatName val="0"/>
          <c:showSerName val="0"/>
          <c:showPercent val="0"/>
          <c:showBubbleSize val="0"/>
        </c:dLbls>
        <c:gapWidth val="150"/>
        <c:axId val="134579328"/>
        <c:axId val="134581248"/>
      </c:barChart>
      <c:lineChart>
        <c:grouping val="standard"/>
        <c:varyColors val="0"/>
        <c:ser>
          <c:idx val="1"/>
          <c:order val="1"/>
          <c:spPr>
            <a:ln>
              <a:noFill/>
            </a:ln>
          </c:spPr>
          <c:marker>
            <c:symbol val="triangle"/>
            <c:size val="10"/>
            <c:spPr>
              <a:solidFill>
                <a:schemeClr val="tx1"/>
              </a:solidFill>
            </c:spPr>
          </c:marker>
          <c:cat>
            <c:multiLvlStrRef>
              <c:f>MPO!$A$18:$B$31</c:f>
              <c:multiLvlStrCache>
                <c:ptCount val="14"/>
                <c:lvl>
                  <c:pt idx="0">
                    <c:v>A</c:v>
                  </c:pt>
                  <c:pt idx="1">
                    <c:v>A</c:v>
                  </c:pt>
                  <c:pt idx="2">
                    <c:v>A</c:v>
                  </c:pt>
                  <c:pt idx="3">
                    <c:v>A</c:v>
                  </c:pt>
                  <c:pt idx="4">
                    <c:v>B</c:v>
                  </c:pt>
                  <c:pt idx="5">
                    <c:v>B</c:v>
                  </c:pt>
                  <c:pt idx="6">
                    <c:v>B</c:v>
                  </c:pt>
                  <c:pt idx="7">
                    <c:v>C</c:v>
                  </c:pt>
                  <c:pt idx="8">
                    <c:v>C</c:v>
                  </c:pt>
                  <c:pt idx="9">
                    <c:v>C</c:v>
                  </c:pt>
                  <c:pt idx="10">
                    <c:v>C</c:v>
                  </c:pt>
                  <c:pt idx="11">
                    <c:v>C</c:v>
                  </c:pt>
                  <c:pt idx="12">
                    <c:v>C</c:v>
                  </c:pt>
                  <c:pt idx="13">
                    <c:v>D</c:v>
                  </c:pt>
                </c:lvl>
                <c:lvl>
                  <c:pt idx="0">
                    <c:v>Centrum organické chemie s.r.o.</c:v>
                  </c:pt>
                  <c:pt idx="1">
                    <c:v>MemBrain s.r.o.</c:v>
                  </c:pt>
                  <c:pt idx="2">
                    <c:v>Unipetrol výzkumně vzdělávací centrum, a.s. (ORLEN UniCRE a.s.)</c:v>
                  </c:pt>
                  <c:pt idx="3">
                    <c:v>Výzkumný a zkušební letecký ústav, a.s.</c:v>
                  </c:pt>
                  <c:pt idx="4">
                    <c:v>COMTES FHT a.s.</c:v>
                  </c:pt>
                  <c:pt idx="5">
                    <c:v>Český metrologický institut</c:v>
                  </c:pt>
                  <c:pt idx="6">
                    <c:v>VÚTS, a.s.</c:v>
                  </c:pt>
                  <c:pt idx="7">
                    <c:v>Centrum hydraulického výzkumu spol. s r.o.</c:v>
                  </c:pt>
                  <c:pt idx="8">
                    <c:v>Centrum výzkumu Řež s.r.o.</c:v>
                  </c:pt>
                  <c:pt idx="9">
                    <c:v>SVÚM a.s.</c:v>
                  </c:pt>
                  <c:pt idx="10">
                    <c:v>SVÚOM s.r.o.</c:v>
                  </c:pt>
                  <c:pt idx="11">
                    <c:v>Výzkumný a zkušební ústav Plzeň s.r.o.</c:v>
                  </c:pt>
                  <c:pt idx="12">
                    <c:v>Výzkumný ústav stavebních hmot, a.s.</c:v>
                  </c:pt>
                  <c:pt idx="13">
                    <c:v>Materiálový a metalurgický výzkum s.r.o.</c:v>
                  </c:pt>
                </c:lvl>
              </c:multiLvlStrCache>
            </c:multiLvlStrRef>
          </c:cat>
          <c:val>
            <c:numRef>
              <c:f>MPO!$E$18:$E$31</c:f>
              <c:numCache>
                <c:formatCode>#,##0</c:formatCode>
                <c:ptCount val="14"/>
                <c:pt idx="0">
                  <c:v>0</c:v>
                </c:pt>
                <c:pt idx="1">
                  <c:v>33262.400000000001</c:v>
                </c:pt>
                <c:pt idx="2">
                  <c:v>31295</c:v>
                </c:pt>
                <c:pt idx="3">
                  <c:v>7035.1000000000058</c:v>
                </c:pt>
                <c:pt idx="4">
                  <c:v>20645.650000000001</c:v>
                </c:pt>
                <c:pt idx="5">
                  <c:v>2824.7000000000007</c:v>
                </c:pt>
                <c:pt idx="6">
                  <c:v>53995.399999999994</c:v>
                </c:pt>
                <c:pt idx="7">
                  <c:v>641</c:v>
                </c:pt>
                <c:pt idx="8">
                  <c:v>0</c:v>
                </c:pt>
                <c:pt idx="9">
                  <c:v>1493.5999999999985</c:v>
                </c:pt>
                <c:pt idx="10">
                  <c:v>1745.9339999999993</c:v>
                </c:pt>
                <c:pt idx="11">
                  <c:v>997.5</c:v>
                </c:pt>
                <c:pt idx="12">
                  <c:v>0</c:v>
                </c:pt>
                <c:pt idx="13">
                  <c:v>5600</c:v>
                </c:pt>
              </c:numCache>
            </c:numRef>
          </c:val>
          <c:smooth val="0"/>
          <c:extLst>
            <c:ext xmlns:c15="http://schemas.microsoft.com/office/drawing/2012/chart" uri="{02D57815-91ED-43cb-92C2-25804820EDAC}">
              <c15:filteredSeriesTitle>
                <c15:tx>
                  <c:strRef>
                    <c:extLst>
                      <c:ext uri="{02D57815-91ED-43cb-92C2-25804820EDAC}">
                        <c15:formulaRef>
                          <c15:sqref>MPO!#REF!</c15:sqref>
                        </c15:formulaRef>
                      </c:ext>
                    </c:extLst>
                    <c:strCache>
                      <c:ptCount val="1"/>
                      <c:pt idx="0">
                        <c:v>#REF!</c:v>
                      </c:pt>
                    </c:strCache>
                  </c:strRef>
                </c15:tx>
              </c15:filteredSeriesTitle>
            </c:ext>
            <c:ext xmlns:c16="http://schemas.microsoft.com/office/drawing/2014/chart" uri="{C3380CC4-5D6E-409C-BE32-E72D297353CC}">
              <c16:uniqueId val="{0000000D-C4A0-42D2-B2FD-497B8347FD2D}"/>
            </c:ext>
          </c:extLst>
        </c:ser>
        <c:dLbls>
          <c:showLegendKey val="0"/>
          <c:showVal val="0"/>
          <c:showCatName val="0"/>
          <c:showSerName val="0"/>
          <c:showPercent val="0"/>
          <c:showBubbleSize val="0"/>
        </c:dLbls>
        <c:marker val="1"/>
        <c:smooth val="0"/>
        <c:axId val="133921408"/>
        <c:axId val="133919872"/>
      </c:lineChart>
      <c:catAx>
        <c:axId val="134579328"/>
        <c:scaling>
          <c:orientation val="minMax"/>
        </c:scaling>
        <c:delete val="0"/>
        <c:axPos val="b"/>
        <c:numFmt formatCode="General" sourceLinked="0"/>
        <c:majorTickMark val="none"/>
        <c:minorTickMark val="none"/>
        <c:tickLblPos val="nextTo"/>
        <c:crossAx val="134581248"/>
        <c:crosses val="autoZero"/>
        <c:auto val="1"/>
        <c:lblAlgn val="ctr"/>
        <c:lblOffset val="100"/>
        <c:noMultiLvlLbl val="0"/>
      </c:catAx>
      <c:valAx>
        <c:axId val="134581248"/>
        <c:scaling>
          <c:orientation val="minMax"/>
          <c:max val="5"/>
          <c:min val="1"/>
        </c:scaling>
        <c:delete val="0"/>
        <c:axPos val="l"/>
        <c:majorGridlines/>
        <c:title>
          <c:tx>
            <c:rich>
              <a:bodyPr/>
              <a:lstStyle/>
              <a:p>
                <a:pPr>
                  <a:defRPr/>
                </a:pPr>
                <a:r>
                  <a:rPr lang="cs-CZ"/>
                  <a:t>procenta fixace</a:t>
                </a:r>
              </a:p>
            </c:rich>
          </c:tx>
          <c:layout/>
          <c:overlay val="0"/>
        </c:title>
        <c:numFmt formatCode="0%" sourceLinked="1"/>
        <c:majorTickMark val="none"/>
        <c:minorTickMark val="none"/>
        <c:tickLblPos val="nextTo"/>
        <c:crossAx val="134579328"/>
        <c:crosses val="autoZero"/>
        <c:crossBetween val="between"/>
      </c:valAx>
      <c:valAx>
        <c:axId val="133919872"/>
        <c:scaling>
          <c:orientation val="minMax"/>
          <c:max val="55000"/>
          <c:min val="0"/>
        </c:scaling>
        <c:delete val="0"/>
        <c:axPos val="r"/>
        <c:numFmt formatCode="#,##0" sourceLinked="1"/>
        <c:majorTickMark val="out"/>
        <c:minorTickMark val="none"/>
        <c:tickLblPos val="nextTo"/>
        <c:crossAx val="133921408"/>
        <c:crosses val="max"/>
        <c:crossBetween val="between"/>
      </c:valAx>
      <c:catAx>
        <c:axId val="133921408"/>
        <c:scaling>
          <c:orientation val="minMax"/>
        </c:scaling>
        <c:delete val="1"/>
        <c:axPos val="b"/>
        <c:numFmt formatCode="General" sourceLinked="1"/>
        <c:majorTickMark val="out"/>
        <c:minorTickMark val="none"/>
        <c:tickLblPos val="nextTo"/>
        <c:crossAx val="133919872"/>
        <c:crosses val="autoZero"/>
        <c:auto val="1"/>
        <c:lblAlgn val="ctr"/>
        <c:lblOffset val="100"/>
        <c:noMultiLvlLbl val="0"/>
      </c:catAx>
      <c:dTable>
        <c:showHorzBorder val="1"/>
        <c:showVertBorder val="1"/>
        <c:showOutline val="1"/>
        <c:showKeys val="1"/>
      </c:dTable>
    </c:plotArea>
    <c:plotVisOnly val="1"/>
    <c:dispBlanksAs val="gap"/>
    <c:showDLblsOverMax val="0"/>
  </c:chart>
  <c:printSettings>
    <c:headerFooter/>
    <c:pageMargins b="0.78740157480314965" l="0.70866141732283472" r="0.70866141732283472" t="0.78740157480314965" header="0.31496062992125984" footer="0.31496062992125984"/>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MPSV!$F$14</c:f>
              <c:strCache>
                <c:ptCount val="1"/>
                <c:pt idx="0">
                  <c:v>procenta fixace</c:v>
                </c:pt>
              </c:strCache>
            </c:strRef>
          </c:tx>
          <c:spPr>
            <a:solidFill>
              <a:schemeClr val="accent6">
                <a:lumMod val="60000"/>
                <a:lumOff val="40000"/>
              </a:schemeClr>
            </a:solidFill>
          </c:spPr>
          <c:invertIfNegative val="0"/>
          <c:cat>
            <c:multiLvlStrRef>
              <c:f>MPSV!$A$15:$B$16</c:f>
              <c:multiLvlStrCache>
                <c:ptCount val="2"/>
                <c:lvl>
                  <c:pt idx="0">
                    <c:v>D</c:v>
                  </c:pt>
                  <c:pt idx="1">
                    <c:v>D</c:v>
                  </c:pt>
                </c:lvl>
                <c:lvl>
                  <c:pt idx="0">
                    <c:v>Výzkumný ústav bezpečnosti práce, v.v.i.</c:v>
                  </c:pt>
                  <c:pt idx="1">
                    <c:v>Výzkumný ústav práce a sociálních věcí, v.v.i.</c:v>
                  </c:pt>
                </c:lvl>
              </c:multiLvlStrCache>
            </c:multiLvlStrRef>
          </c:cat>
          <c:val>
            <c:numRef>
              <c:f>MPSV!$F$15:$F$16</c:f>
              <c:numCache>
                <c:formatCode>0%</c:formatCode>
                <c:ptCount val="2"/>
                <c:pt idx="0">
                  <c:v>1.7957620016760445</c:v>
                </c:pt>
                <c:pt idx="1">
                  <c:v>1.2980644416880607</c:v>
                </c:pt>
              </c:numCache>
            </c:numRef>
          </c:val>
          <c:extLst>
            <c:ext xmlns:c16="http://schemas.microsoft.com/office/drawing/2014/chart" uri="{C3380CC4-5D6E-409C-BE32-E72D297353CC}">
              <c16:uniqueId val="{00000000-63F9-475F-B944-3B201D4FEAB4}"/>
            </c:ext>
          </c:extLst>
        </c:ser>
        <c:dLbls>
          <c:showLegendKey val="0"/>
          <c:showVal val="0"/>
          <c:showCatName val="0"/>
          <c:showSerName val="0"/>
          <c:showPercent val="0"/>
          <c:showBubbleSize val="0"/>
        </c:dLbls>
        <c:gapWidth val="150"/>
        <c:axId val="70477696"/>
        <c:axId val="70479232"/>
      </c:barChart>
      <c:lineChart>
        <c:grouping val="standard"/>
        <c:varyColors val="0"/>
        <c:ser>
          <c:idx val="1"/>
          <c:order val="1"/>
          <c:tx>
            <c:strRef>
              <c:f>MPSV!$E$14</c:f>
              <c:strCache>
                <c:ptCount val="1"/>
                <c:pt idx="0">
                  <c:v>absolutní nárůst</c:v>
                </c:pt>
              </c:strCache>
            </c:strRef>
          </c:tx>
          <c:spPr>
            <a:ln>
              <a:noFill/>
            </a:ln>
          </c:spPr>
          <c:marker>
            <c:symbol val="triangle"/>
            <c:size val="7"/>
            <c:spPr>
              <a:solidFill>
                <a:schemeClr val="tx1"/>
              </a:solidFill>
            </c:spPr>
          </c:marker>
          <c:cat>
            <c:multiLvlStrRef>
              <c:f>MPSV!$A$15:$B$16</c:f>
              <c:multiLvlStrCache>
                <c:ptCount val="2"/>
                <c:lvl>
                  <c:pt idx="0">
                    <c:v>D</c:v>
                  </c:pt>
                  <c:pt idx="1">
                    <c:v>D</c:v>
                  </c:pt>
                </c:lvl>
                <c:lvl>
                  <c:pt idx="0">
                    <c:v>Výzkumný ústav bezpečnosti práce, v.v.i.</c:v>
                  </c:pt>
                  <c:pt idx="1">
                    <c:v>Výzkumný ústav práce a sociálních věcí, v.v.i.</c:v>
                  </c:pt>
                </c:lvl>
              </c:multiLvlStrCache>
            </c:multiLvlStrRef>
          </c:cat>
          <c:val>
            <c:numRef>
              <c:f>MPSV!$E$15:$E$16</c:f>
              <c:numCache>
                <c:formatCode>#,##0</c:formatCode>
                <c:ptCount val="2"/>
                <c:pt idx="0">
                  <c:v>19941</c:v>
                </c:pt>
                <c:pt idx="1">
                  <c:v>10333</c:v>
                </c:pt>
              </c:numCache>
            </c:numRef>
          </c:val>
          <c:smooth val="0"/>
          <c:extLst>
            <c:ext xmlns:c16="http://schemas.microsoft.com/office/drawing/2014/chart" uri="{C3380CC4-5D6E-409C-BE32-E72D297353CC}">
              <c16:uniqueId val="{00000001-63F9-475F-B944-3B201D4FEAB4}"/>
            </c:ext>
          </c:extLst>
        </c:ser>
        <c:dLbls>
          <c:showLegendKey val="0"/>
          <c:showVal val="0"/>
          <c:showCatName val="0"/>
          <c:showSerName val="0"/>
          <c:showPercent val="0"/>
          <c:showBubbleSize val="0"/>
        </c:dLbls>
        <c:marker val="1"/>
        <c:smooth val="0"/>
        <c:axId val="135168768"/>
        <c:axId val="129524864"/>
      </c:lineChart>
      <c:catAx>
        <c:axId val="70477696"/>
        <c:scaling>
          <c:orientation val="minMax"/>
        </c:scaling>
        <c:delete val="0"/>
        <c:axPos val="b"/>
        <c:numFmt formatCode="General" sourceLinked="0"/>
        <c:majorTickMark val="none"/>
        <c:minorTickMark val="none"/>
        <c:tickLblPos val="nextTo"/>
        <c:crossAx val="70479232"/>
        <c:crossesAt val="1"/>
        <c:auto val="1"/>
        <c:lblAlgn val="ctr"/>
        <c:lblOffset val="100"/>
        <c:noMultiLvlLbl val="0"/>
      </c:catAx>
      <c:valAx>
        <c:axId val="70479232"/>
        <c:scaling>
          <c:orientation val="minMax"/>
          <c:max val="1.9"/>
          <c:min val="1"/>
        </c:scaling>
        <c:delete val="0"/>
        <c:axPos val="l"/>
        <c:majorGridlines/>
        <c:numFmt formatCode="0%" sourceLinked="1"/>
        <c:majorTickMark val="none"/>
        <c:minorTickMark val="none"/>
        <c:tickLblPos val="nextTo"/>
        <c:crossAx val="70477696"/>
        <c:crosses val="autoZero"/>
        <c:crossBetween val="between"/>
      </c:valAx>
      <c:valAx>
        <c:axId val="129524864"/>
        <c:scaling>
          <c:orientation val="minMax"/>
          <c:max val="20000"/>
          <c:min val="0"/>
        </c:scaling>
        <c:delete val="0"/>
        <c:axPos val="r"/>
        <c:numFmt formatCode="#,##0" sourceLinked="1"/>
        <c:majorTickMark val="out"/>
        <c:minorTickMark val="none"/>
        <c:tickLblPos val="nextTo"/>
        <c:crossAx val="135168768"/>
        <c:crosses val="max"/>
        <c:crossBetween val="between"/>
      </c:valAx>
      <c:catAx>
        <c:axId val="135168768"/>
        <c:scaling>
          <c:orientation val="minMax"/>
        </c:scaling>
        <c:delete val="1"/>
        <c:axPos val="b"/>
        <c:numFmt formatCode="General" sourceLinked="1"/>
        <c:majorTickMark val="out"/>
        <c:minorTickMark val="none"/>
        <c:tickLblPos val="nextTo"/>
        <c:crossAx val="129524864"/>
        <c:crossesAt val="0"/>
        <c:auto val="1"/>
        <c:lblAlgn val="ctr"/>
        <c:lblOffset val="100"/>
        <c:noMultiLvlLbl val="0"/>
      </c:catAx>
      <c:dTable>
        <c:showHorzBorder val="1"/>
        <c:showVertBorder val="1"/>
        <c:showOutline val="1"/>
        <c:showKeys val="1"/>
      </c:dTable>
    </c:plotArea>
    <c:plotVisOnly val="1"/>
    <c:dispBlanksAs val="gap"/>
    <c:showDLblsOverMax val="0"/>
  </c:chart>
  <c:printSettings>
    <c:headerFooter/>
    <c:pageMargins b="0.78740157499999996" l="0.7" r="0.7" t="0.78740157499999996"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'MŠMT rez'!$F$11</c:f>
              <c:strCache>
                <c:ptCount val="1"/>
                <c:pt idx="0">
                  <c:v>procenta fixace</c:v>
                </c:pt>
              </c:strCache>
            </c:strRef>
          </c:tx>
          <c:spPr>
            <a:solidFill>
              <a:srgbClr val="92D050"/>
            </a:solidFill>
            <a:ln w="57150">
              <a:noFill/>
            </a:ln>
          </c:spPr>
          <c:invertIfNegative val="0"/>
          <c:dPt>
            <c:idx val="0"/>
            <c:invertIfNegative val="0"/>
            <c:bubble3D val="0"/>
            <c:extLst>
              <c:ext xmlns:c16="http://schemas.microsoft.com/office/drawing/2014/chart" uri="{C3380CC4-5D6E-409C-BE32-E72D297353CC}">
                <c16:uniqueId val="{00000001-44E2-4F0F-AD43-694F9B1E9914}"/>
              </c:ext>
            </c:extLst>
          </c:dPt>
          <c:dPt>
            <c:idx val="1"/>
            <c:invertIfNegative val="0"/>
            <c:bubble3D val="0"/>
            <c:spPr>
              <a:solidFill>
                <a:srgbClr val="0070C0"/>
              </a:solidFill>
              <a:ln w="57150">
                <a:solidFill>
                  <a:srgbClr val="7030A0"/>
                </a:solidFill>
              </a:ln>
            </c:spPr>
            <c:extLst>
              <c:ext xmlns:c16="http://schemas.microsoft.com/office/drawing/2014/chart" uri="{C3380CC4-5D6E-409C-BE32-E72D297353CC}">
                <c16:uniqueId val="{00000003-44E2-4F0F-AD43-694F9B1E9914}"/>
              </c:ext>
            </c:extLst>
          </c:dPt>
          <c:dPt>
            <c:idx val="2"/>
            <c:invertIfNegative val="0"/>
            <c:bubble3D val="0"/>
            <c:spPr>
              <a:solidFill>
                <a:srgbClr val="0070C0"/>
              </a:solidFill>
              <a:ln w="57150">
                <a:noFill/>
              </a:ln>
            </c:spPr>
            <c:extLst>
              <c:ext xmlns:c16="http://schemas.microsoft.com/office/drawing/2014/chart" uri="{C3380CC4-5D6E-409C-BE32-E72D297353CC}">
                <c16:uniqueId val="{00000005-44E2-4F0F-AD43-694F9B1E9914}"/>
              </c:ext>
            </c:extLst>
          </c:dPt>
          <c:dPt>
            <c:idx val="3"/>
            <c:invertIfNegative val="0"/>
            <c:bubble3D val="0"/>
            <c:spPr>
              <a:solidFill>
                <a:srgbClr val="FFC000"/>
              </a:solidFill>
              <a:ln w="57150">
                <a:solidFill>
                  <a:srgbClr val="7030A0"/>
                </a:solidFill>
              </a:ln>
            </c:spPr>
            <c:extLst>
              <c:ext xmlns:c16="http://schemas.microsoft.com/office/drawing/2014/chart" uri="{C3380CC4-5D6E-409C-BE32-E72D297353CC}">
                <c16:uniqueId val="{00000007-44E2-4F0F-AD43-694F9B1E9914}"/>
              </c:ext>
            </c:extLst>
          </c:dPt>
          <c:dPt>
            <c:idx val="4"/>
            <c:invertIfNegative val="0"/>
            <c:bubble3D val="0"/>
            <c:spPr>
              <a:solidFill>
                <a:schemeClr val="accent6">
                  <a:lumMod val="40000"/>
                  <a:lumOff val="60000"/>
                </a:schemeClr>
              </a:solidFill>
              <a:ln w="57150">
                <a:noFill/>
              </a:ln>
            </c:spPr>
            <c:extLst>
              <c:ext xmlns:c16="http://schemas.microsoft.com/office/drawing/2014/chart" uri="{C3380CC4-5D6E-409C-BE32-E72D297353CC}">
                <c16:uniqueId val="{00000009-44E2-4F0F-AD43-694F9B1E9914}"/>
              </c:ext>
            </c:extLst>
          </c:dPt>
          <c:cat>
            <c:multiLvlStrRef>
              <c:f>'MŠMT rez'!$A$12:$B$16</c:f>
              <c:multiLvlStrCache>
                <c:ptCount val="5"/>
                <c:lvl>
                  <c:pt idx="0">
                    <c:v>A</c:v>
                  </c:pt>
                  <c:pt idx="1">
                    <c:v>B</c:v>
                  </c:pt>
                  <c:pt idx="2">
                    <c:v>B</c:v>
                  </c:pt>
                  <c:pt idx="3">
                    <c:v>C</c:v>
                  </c:pt>
                  <c:pt idx="4">
                    <c:v>D</c:v>
                  </c:pt>
                </c:lvl>
                <c:lvl>
                  <c:pt idx="0">
                    <c:v>CESNET - zájmové sdružení právnických osob</c:v>
                  </c:pt>
                  <c:pt idx="1">
                    <c:v>Výzkumný ústav geodetický, topografický a kartografický, v. v. i.</c:v>
                  </c:pt>
                  <c:pt idx="2">
                    <c:v>ENKI, o.p.s.</c:v>
                  </c:pt>
                  <c:pt idx="3">
                    <c:v>Technologické centrum Akademie věd České republiky</c:v>
                  </c:pt>
                  <c:pt idx="4">
                    <c:v>Centrum pro studium vysokého školství, v.v.i.</c:v>
                  </c:pt>
                </c:lvl>
              </c:multiLvlStrCache>
            </c:multiLvlStrRef>
          </c:cat>
          <c:val>
            <c:numRef>
              <c:f>'MŠMT rez'!$F$12:$F$16</c:f>
              <c:numCache>
                <c:formatCode>0%</c:formatCode>
                <c:ptCount val="5"/>
                <c:pt idx="0">
                  <c:v>1.3731548232063164</c:v>
                </c:pt>
                <c:pt idx="1">
                  <c:v>1.1285206190521966</c:v>
                </c:pt>
                <c:pt idx="2">
                  <c:v>1.1037187681580476</c:v>
                </c:pt>
                <c:pt idx="3">
                  <c:v>1.4631280388978931</c:v>
                </c:pt>
                <c:pt idx="4">
                  <c:v>3.7306562193927522</c:v>
                </c:pt>
              </c:numCache>
            </c:numRef>
          </c:val>
          <c:extLst>
            <c:ext xmlns:c16="http://schemas.microsoft.com/office/drawing/2014/chart" uri="{C3380CC4-5D6E-409C-BE32-E72D297353CC}">
              <c16:uniqueId val="{0000000A-44E2-4F0F-AD43-694F9B1E9914}"/>
            </c:ext>
          </c:extLst>
        </c:ser>
        <c:dLbls>
          <c:showLegendKey val="0"/>
          <c:showVal val="0"/>
          <c:showCatName val="0"/>
          <c:showSerName val="0"/>
          <c:showPercent val="0"/>
          <c:showBubbleSize val="0"/>
        </c:dLbls>
        <c:gapWidth val="150"/>
        <c:axId val="142771328"/>
        <c:axId val="142773248"/>
      </c:barChart>
      <c:lineChart>
        <c:grouping val="standard"/>
        <c:varyColors val="0"/>
        <c:ser>
          <c:idx val="1"/>
          <c:order val="1"/>
          <c:tx>
            <c:strRef>
              <c:f>'MŠMT rez'!$E$11</c:f>
              <c:strCache>
                <c:ptCount val="1"/>
                <c:pt idx="0">
                  <c:v>absolutní nárůst</c:v>
                </c:pt>
              </c:strCache>
            </c:strRef>
          </c:tx>
          <c:spPr>
            <a:ln>
              <a:noFill/>
            </a:ln>
          </c:spPr>
          <c:marker>
            <c:symbol val="triangle"/>
            <c:size val="9"/>
            <c:spPr>
              <a:solidFill>
                <a:schemeClr val="tx1"/>
              </a:solidFill>
            </c:spPr>
          </c:marker>
          <c:cat>
            <c:multiLvlStrRef>
              <c:f>'MŠMT rez'!$A$12:$B$16</c:f>
              <c:multiLvlStrCache>
                <c:ptCount val="5"/>
                <c:lvl>
                  <c:pt idx="0">
                    <c:v>A</c:v>
                  </c:pt>
                  <c:pt idx="1">
                    <c:v>B</c:v>
                  </c:pt>
                  <c:pt idx="2">
                    <c:v>B</c:v>
                  </c:pt>
                  <c:pt idx="3">
                    <c:v>C</c:v>
                  </c:pt>
                  <c:pt idx="4">
                    <c:v>D</c:v>
                  </c:pt>
                </c:lvl>
                <c:lvl>
                  <c:pt idx="0">
                    <c:v>CESNET - zájmové sdružení právnických osob</c:v>
                  </c:pt>
                  <c:pt idx="1">
                    <c:v>Výzkumný ústav geodetický, topografický a kartografický, v. v. i.</c:v>
                  </c:pt>
                  <c:pt idx="2">
                    <c:v>ENKI, o.p.s.</c:v>
                  </c:pt>
                  <c:pt idx="3">
                    <c:v>Technologické centrum Akademie věd České republiky</c:v>
                  </c:pt>
                  <c:pt idx="4">
                    <c:v>Centrum pro studium vysokého školství, v.v.i.</c:v>
                  </c:pt>
                </c:lvl>
              </c:multiLvlStrCache>
            </c:multiLvlStrRef>
          </c:cat>
          <c:val>
            <c:numRef>
              <c:f>'MŠMT rez'!$E$12:$E$16</c:f>
              <c:numCache>
                <c:formatCode>#,##0</c:formatCode>
                <c:ptCount val="5"/>
                <c:pt idx="0">
                  <c:v>3261</c:v>
                </c:pt>
                <c:pt idx="1">
                  <c:v>1337</c:v>
                </c:pt>
                <c:pt idx="2">
                  <c:v>357</c:v>
                </c:pt>
                <c:pt idx="3">
                  <c:v>1143</c:v>
                </c:pt>
                <c:pt idx="4">
                  <c:v>2788</c:v>
                </c:pt>
              </c:numCache>
            </c:numRef>
          </c:val>
          <c:smooth val="0"/>
          <c:extLst>
            <c:ext xmlns:c16="http://schemas.microsoft.com/office/drawing/2014/chart" uri="{C3380CC4-5D6E-409C-BE32-E72D297353CC}">
              <c16:uniqueId val="{0000000B-44E2-4F0F-AD43-694F9B1E9914}"/>
            </c:ext>
          </c:extLst>
        </c:ser>
        <c:dLbls>
          <c:showLegendKey val="0"/>
          <c:showVal val="0"/>
          <c:showCatName val="0"/>
          <c:showSerName val="0"/>
          <c:showPercent val="0"/>
          <c:showBubbleSize val="0"/>
        </c:dLbls>
        <c:marker val="1"/>
        <c:smooth val="0"/>
        <c:axId val="142776960"/>
        <c:axId val="142775424"/>
      </c:lineChart>
      <c:catAx>
        <c:axId val="142771328"/>
        <c:scaling>
          <c:orientation val="minMax"/>
        </c:scaling>
        <c:delete val="0"/>
        <c:axPos val="b"/>
        <c:numFmt formatCode="General" sourceLinked="0"/>
        <c:majorTickMark val="none"/>
        <c:minorTickMark val="none"/>
        <c:tickLblPos val="nextTo"/>
        <c:crossAx val="142773248"/>
        <c:crosses val="autoZero"/>
        <c:auto val="1"/>
        <c:lblAlgn val="ctr"/>
        <c:lblOffset val="100"/>
        <c:noMultiLvlLbl val="0"/>
      </c:catAx>
      <c:valAx>
        <c:axId val="142773248"/>
        <c:scaling>
          <c:orientation val="minMax"/>
          <c:max val="4"/>
          <c:min val="1"/>
        </c:scaling>
        <c:delete val="0"/>
        <c:axPos val="l"/>
        <c:majorGridlines/>
        <c:numFmt formatCode="0%" sourceLinked="1"/>
        <c:majorTickMark val="none"/>
        <c:minorTickMark val="none"/>
        <c:tickLblPos val="nextTo"/>
        <c:crossAx val="142771328"/>
        <c:crosses val="autoZero"/>
        <c:crossBetween val="between"/>
      </c:valAx>
      <c:valAx>
        <c:axId val="142775424"/>
        <c:scaling>
          <c:orientation val="minMax"/>
        </c:scaling>
        <c:delete val="0"/>
        <c:axPos val="r"/>
        <c:numFmt formatCode="#,##0" sourceLinked="1"/>
        <c:majorTickMark val="out"/>
        <c:minorTickMark val="none"/>
        <c:tickLblPos val="nextTo"/>
        <c:crossAx val="142776960"/>
        <c:crosses val="max"/>
        <c:crossBetween val="between"/>
      </c:valAx>
      <c:catAx>
        <c:axId val="142776960"/>
        <c:scaling>
          <c:orientation val="minMax"/>
        </c:scaling>
        <c:delete val="1"/>
        <c:axPos val="b"/>
        <c:numFmt formatCode="General" sourceLinked="1"/>
        <c:majorTickMark val="out"/>
        <c:minorTickMark val="none"/>
        <c:tickLblPos val="nextTo"/>
        <c:crossAx val="142775424"/>
        <c:crosses val="autoZero"/>
        <c:auto val="1"/>
        <c:lblAlgn val="ctr"/>
        <c:lblOffset val="100"/>
        <c:noMultiLvlLbl val="0"/>
      </c:catAx>
      <c:dTable>
        <c:showHorzBorder val="1"/>
        <c:showVertBorder val="1"/>
        <c:showOutline val="1"/>
        <c:showKeys val="1"/>
      </c:dTable>
    </c:plotArea>
    <c:plotVisOnly val="1"/>
    <c:dispBlanksAs val="gap"/>
    <c:showDLblsOverMax val="0"/>
  </c:chart>
  <c:printSettings>
    <c:headerFooter/>
    <c:pageMargins b="0.78740157499999996" l="0.7" r="0.7" t="0.78740157499999996"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cs-CZ"/>
              <a:t>Ministerstvo školství (vysoké školy)</a:t>
            </a:r>
          </a:p>
        </c:rich>
      </c:tx>
      <c:overlay val="0"/>
    </c:title>
    <c:autoTitleDeleted val="0"/>
    <c:plotArea>
      <c:layout/>
      <c:barChart>
        <c:barDir val="col"/>
        <c:grouping val="clustered"/>
        <c:varyColors val="0"/>
        <c:ser>
          <c:idx val="0"/>
          <c:order val="0"/>
          <c:tx>
            <c:strRef>
              <c:f>'MŠMT VŠ'!$F$17</c:f>
              <c:strCache>
                <c:ptCount val="1"/>
                <c:pt idx="0">
                  <c:v>procenta fixace</c:v>
                </c:pt>
              </c:strCache>
            </c:strRef>
          </c:tx>
          <c:spPr>
            <a:solidFill>
              <a:srgbClr val="FFC000"/>
            </a:solidFill>
            <a:ln w="57150"/>
          </c:spPr>
          <c:invertIfNegative val="0"/>
          <c:dPt>
            <c:idx val="0"/>
            <c:invertIfNegative val="0"/>
            <c:bubble3D val="0"/>
            <c:spPr>
              <a:solidFill>
                <a:srgbClr val="92D050"/>
              </a:solidFill>
              <a:ln w="57150">
                <a:solidFill>
                  <a:srgbClr val="7030A0"/>
                </a:solidFill>
              </a:ln>
            </c:spPr>
            <c:extLst>
              <c:ext xmlns:c16="http://schemas.microsoft.com/office/drawing/2014/chart" uri="{C3380CC4-5D6E-409C-BE32-E72D297353CC}">
                <c16:uniqueId val="{00000001-1A2B-457E-8E49-E8BF8B5E3442}"/>
              </c:ext>
            </c:extLst>
          </c:dPt>
          <c:dPt>
            <c:idx val="1"/>
            <c:invertIfNegative val="0"/>
            <c:bubble3D val="0"/>
            <c:spPr>
              <a:solidFill>
                <a:srgbClr val="92D050"/>
              </a:solidFill>
              <a:ln w="57150">
                <a:solidFill>
                  <a:srgbClr val="7030A0"/>
                </a:solidFill>
              </a:ln>
            </c:spPr>
            <c:extLst>
              <c:ext xmlns:c16="http://schemas.microsoft.com/office/drawing/2014/chart" uri="{C3380CC4-5D6E-409C-BE32-E72D297353CC}">
                <c16:uniqueId val="{00000003-1A2B-457E-8E49-E8BF8B5E3442}"/>
              </c:ext>
            </c:extLst>
          </c:dPt>
          <c:dPt>
            <c:idx val="2"/>
            <c:invertIfNegative val="0"/>
            <c:bubble3D val="0"/>
            <c:spPr>
              <a:solidFill>
                <a:srgbClr val="92D050"/>
              </a:solidFill>
              <a:ln w="57150">
                <a:solidFill>
                  <a:srgbClr val="7030A0"/>
                </a:solidFill>
              </a:ln>
            </c:spPr>
            <c:extLst>
              <c:ext xmlns:c16="http://schemas.microsoft.com/office/drawing/2014/chart" uri="{C3380CC4-5D6E-409C-BE32-E72D297353CC}">
                <c16:uniqueId val="{00000005-1A2B-457E-8E49-E8BF8B5E3442}"/>
              </c:ext>
            </c:extLst>
          </c:dPt>
          <c:dPt>
            <c:idx val="3"/>
            <c:invertIfNegative val="0"/>
            <c:bubble3D val="0"/>
            <c:spPr>
              <a:solidFill>
                <a:srgbClr val="92D050"/>
              </a:solidFill>
              <a:ln w="57150">
                <a:solidFill>
                  <a:srgbClr val="7030A0"/>
                </a:solidFill>
              </a:ln>
            </c:spPr>
            <c:extLst>
              <c:ext xmlns:c16="http://schemas.microsoft.com/office/drawing/2014/chart" uri="{C3380CC4-5D6E-409C-BE32-E72D297353CC}">
                <c16:uniqueId val="{00000007-1A2B-457E-8E49-E8BF8B5E3442}"/>
              </c:ext>
            </c:extLst>
          </c:dPt>
          <c:dPt>
            <c:idx val="4"/>
            <c:invertIfNegative val="0"/>
            <c:bubble3D val="0"/>
            <c:spPr>
              <a:solidFill>
                <a:srgbClr val="92D050"/>
              </a:solidFill>
              <a:ln w="57150">
                <a:solidFill>
                  <a:srgbClr val="7030A0"/>
                </a:solidFill>
              </a:ln>
            </c:spPr>
            <c:extLst>
              <c:ext xmlns:c16="http://schemas.microsoft.com/office/drawing/2014/chart" uri="{C3380CC4-5D6E-409C-BE32-E72D297353CC}">
                <c16:uniqueId val="{00000009-1A2B-457E-8E49-E8BF8B5E3442}"/>
              </c:ext>
            </c:extLst>
          </c:dPt>
          <c:dPt>
            <c:idx val="5"/>
            <c:invertIfNegative val="0"/>
            <c:bubble3D val="0"/>
            <c:spPr>
              <a:solidFill>
                <a:srgbClr val="92D050"/>
              </a:solidFill>
              <a:ln w="57150">
                <a:solidFill>
                  <a:srgbClr val="7030A0"/>
                </a:solidFill>
              </a:ln>
            </c:spPr>
            <c:extLst>
              <c:ext xmlns:c16="http://schemas.microsoft.com/office/drawing/2014/chart" uri="{C3380CC4-5D6E-409C-BE32-E72D297353CC}">
                <c16:uniqueId val="{0000000B-1A2B-457E-8E49-E8BF8B5E3442}"/>
              </c:ext>
            </c:extLst>
          </c:dPt>
          <c:dPt>
            <c:idx val="6"/>
            <c:invertIfNegative val="0"/>
            <c:bubble3D val="0"/>
            <c:spPr>
              <a:solidFill>
                <a:srgbClr val="00B0F0"/>
              </a:solidFill>
              <a:ln w="57150">
                <a:noFill/>
              </a:ln>
            </c:spPr>
            <c:extLst>
              <c:ext xmlns:c16="http://schemas.microsoft.com/office/drawing/2014/chart" uri="{C3380CC4-5D6E-409C-BE32-E72D297353CC}">
                <c16:uniqueId val="{0000000D-1A2B-457E-8E49-E8BF8B5E3442}"/>
              </c:ext>
            </c:extLst>
          </c:dPt>
          <c:dPt>
            <c:idx val="7"/>
            <c:invertIfNegative val="0"/>
            <c:bubble3D val="0"/>
            <c:spPr>
              <a:solidFill>
                <a:srgbClr val="00B0F0"/>
              </a:solidFill>
              <a:ln w="57150">
                <a:solidFill>
                  <a:srgbClr val="7030A0"/>
                </a:solidFill>
              </a:ln>
            </c:spPr>
            <c:extLst>
              <c:ext xmlns:c16="http://schemas.microsoft.com/office/drawing/2014/chart" uri="{C3380CC4-5D6E-409C-BE32-E72D297353CC}">
                <c16:uniqueId val="{0000000F-1A2B-457E-8E49-E8BF8B5E3442}"/>
              </c:ext>
            </c:extLst>
          </c:dPt>
          <c:dPt>
            <c:idx val="8"/>
            <c:invertIfNegative val="0"/>
            <c:bubble3D val="0"/>
            <c:spPr>
              <a:solidFill>
                <a:srgbClr val="00B0F0"/>
              </a:solidFill>
              <a:ln w="57150"/>
            </c:spPr>
            <c:extLst>
              <c:ext xmlns:c16="http://schemas.microsoft.com/office/drawing/2014/chart" uri="{C3380CC4-5D6E-409C-BE32-E72D297353CC}">
                <c16:uniqueId val="{00000011-1A2B-457E-8E49-E8BF8B5E3442}"/>
              </c:ext>
            </c:extLst>
          </c:dPt>
          <c:dPt>
            <c:idx val="9"/>
            <c:invertIfNegative val="0"/>
            <c:bubble3D val="0"/>
            <c:spPr>
              <a:solidFill>
                <a:srgbClr val="00B0F0"/>
              </a:solidFill>
              <a:ln w="57150"/>
            </c:spPr>
            <c:extLst>
              <c:ext xmlns:c16="http://schemas.microsoft.com/office/drawing/2014/chart" uri="{C3380CC4-5D6E-409C-BE32-E72D297353CC}">
                <c16:uniqueId val="{00000013-1A2B-457E-8E49-E8BF8B5E3442}"/>
              </c:ext>
            </c:extLst>
          </c:dPt>
          <c:dPt>
            <c:idx val="10"/>
            <c:invertIfNegative val="0"/>
            <c:bubble3D val="0"/>
            <c:spPr>
              <a:solidFill>
                <a:srgbClr val="00B0F0"/>
              </a:solidFill>
              <a:ln w="57150">
                <a:solidFill>
                  <a:srgbClr val="7030A0"/>
                </a:solidFill>
              </a:ln>
            </c:spPr>
            <c:extLst>
              <c:ext xmlns:c16="http://schemas.microsoft.com/office/drawing/2014/chart" uri="{C3380CC4-5D6E-409C-BE32-E72D297353CC}">
                <c16:uniqueId val="{00000015-1A2B-457E-8E49-E8BF8B5E3442}"/>
              </c:ext>
            </c:extLst>
          </c:dPt>
          <c:dPt>
            <c:idx val="11"/>
            <c:invertIfNegative val="0"/>
            <c:bubble3D val="0"/>
            <c:spPr>
              <a:solidFill>
                <a:srgbClr val="00B0F0"/>
              </a:solidFill>
              <a:ln w="57150">
                <a:solidFill>
                  <a:srgbClr val="7030A0"/>
                </a:solidFill>
              </a:ln>
            </c:spPr>
            <c:extLst>
              <c:ext xmlns:c16="http://schemas.microsoft.com/office/drawing/2014/chart" uri="{C3380CC4-5D6E-409C-BE32-E72D297353CC}">
                <c16:uniqueId val="{00000017-1A2B-457E-8E49-E8BF8B5E3442}"/>
              </c:ext>
            </c:extLst>
          </c:dPt>
          <c:dPt>
            <c:idx val="18"/>
            <c:invertIfNegative val="0"/>
            <c:bubble3D val="0"/>
            <c:spPr>
              <a:solidFill>
                <a:srgbClr val="FFC000"/>
              </a:solidFill>
              <a:ln w="57150">
                <a:solidFill>
                  <a:srgbClr val="7030A0"/>
                </a:solidFill>
              </a:ln>
            </c:spPr>
            <c:extLst>
              <c:ext xmlns:c16="http://schemas.microsoft.com/office/drawing/2014/chart" uri="{C3380CC4-5D6E-409C-BE32-E72D297353CC}">
                <c16:uniqueId val="{00000019-1A2B-457E-8E49-E8BF8B5E3442}"/>
              </c:ext>
            </c:extLst>
          </c:dPt>
          <c:dPt>
            <c:idx val="21"/>
            <c:invertIfNegative val="0"/>
            <c:bubble3D val="0"/>
            <c:spPr>
              <a:solidFill>
                <a:srgbClr val="FFC000"/>
              </a:solidFill>
              <a:ln w="57150">
                <a:solidFill>
                  <a:srgbClr val="7030A0"/>
                </a:solidFill>
              </a:ln>
            </c:spPr>
            <c:extLst>
              <c:ext xmlns:c16="http://schemas.microsoft.com/office/drawing/2014/chart" uri="{C3380CC4-5D6E-409C-BE32-E72D297353CC}">
                <c16:uniqueId val="{0000001B-1A2B-457E-8E49-E8BF8B5E3442}"/>
              </c:ext>
            </c:extLst>
          </c:dPt>
          <c:dPt>
            <c:idx val="23"/>
            <c:invertIfNegative val="0"/>
            <c:bubble3D val="0"/>
            <c:spPr>
              <a:solidFill>
                <a:srgbClr val="FFC000"/>
              </a:solidFill>
              <a:ln w="57150">
                <a:solidFill>
                  <a:srgbClr val="7030A0"/>
                </a:solidFill>
              </a:ln>
            </c:spPr>
            <c:extLst>
              <c:ext xmlns:c16="http://schemas.microsoft.com/office/drawing/2014/chart" uri="{C3380CC4-5D6E-409C-BE32-E72D297353CC}">
                <c16:uniqueId val="{0000001D-1A2B-457E-8E49-E8BF8B5E3442}"/>
              </c:ext>
            </c:extLst>
          </c:dPt>
          <c:dPt>
            <c:idx val="26"/>
            <c:invertIfNegative val="0"/>
            <c:bubble3D val="0"/>
            <c:spPr>
              <a:solidFill>
                <a:schemeClr val="accent2">
                  <a:lumMod val="40000"/>
                  <a:lumOff val="60000"/>
                </a:schemeClr>
              </a:solidFill>
              <a:ln w="57150"/>
            </c:spPr>
            <c:extLst>
              <c:ext xmlns:c16="http://schemas.microsoft.com/office/drawing/2014/chart" uri="{C3380CC4-5D6E-409C-BE32-E72D297353CC}">
                <c16:uniqueId val="{0000001F-1A2B-457E-8E49-E8BF8B5E3442}"/>
              </c:ext>
            </c:extLst>
          </c:dPt>
          <c:dPt>
            <c:idx val="27"/>
            <c:invertIfNegative val="0"/>
            <c:bubble3D val="0"/>
            <c:spPr>
              <a:solidFill>
                <a:schemeClr val="accent2">
                  <a:lumMod val="40000"/>
                  <a:lumOff val="60000"/>
                </a:schemeClr>
              </a:solidFill>
              <a:ln w="57150"/>
            </c:spPr>
            <c:extLst>
              <c:ext xmlns:c16="http://schemas.microsoft.com/office/drawing/2014/chart" uri="{C3380CC4-5D6E-409C-BE32-E72D297353CC}">
                <c16:uniqueId val="{00000021-1A2B-457E-8E49-E8BF8B5E3442}"/>
              </c:ext>
            </c:extLst>
          </c:dPt>
          <c:dPt>
            <c:idx val="28"/>
            <c:invertIfNegative val="0"/>
            <c:bubble3D val="0"/>
            <c:spPr>
              <a:solidFill>
                <a:schemeClr val="accent2">
                  <a:lumMod val="40000"/>
                  <a:lumOff val="60000"/>
                </a:schemeClr>
              </a:solidFill>
              <a:ln w="57150"/>
            </c:spPr>
            <c:extLst>
              <c:ext xmlns:c16="http://schemas.microsoft.com/office/drawing/2014/chart" uri="{C3380CC4-5D6E-409C-BE32-E72D297353CC}">
                <c16:uniqueId val="{00000023-1A2B-457E-8E49-E8BF8B5E3442}"/>
              </c:ext>
            </c:extLst>
          </c:dPt>
          <c:dPt>
            <c:idx val="29"/>
            <c:invertIfNegative val="0"/>
            <c:bubble3D val="0"/>
            <c:spPr>
              <a:solidFill>
                <a:schemeClr val="accent2">
                  <a:lumMod val="40000"/>
                  <a:lumOff val="60000"/>
                </a:schemeClr>
              </a:solidFill>
              <a:ln w="57150"/>
            </c:spPr>
            <c:extLst>
              <c:ext xmlns:c16="http://schemas.microsoft.com/office/drawing/2014/chart" uri="{C3380CC4-5D6E-409C-BE32-E72D297353CC}">
                <c16:uniqueId val="{00000025-1A2B-457E-8E49-E8BF8B5E3442}"/>
              </c:ext>
            </c:extLst>
          </c:dPt>
          <c:cat>
            <c:multiLvlStrRef>
              <c:f>'MŠMT VŠ'!$A$18:$B$47</c:f>
              <c:multiLvlStrCache>
                <c:ptCount val="30"/>
                <c:lvl>
                  <c:pt idx="0">
                    <c:v>A</c:v>
                  </c:pt>
                  <c:pt idx="1">
                    <c:v>A</c:v>
                  </c:pt>
                  <c:pt idx="2">
                    <c:v>A</c:v>
                  </c:pt>
                  <c:pt idx="3">
                    <c:v>A</c:v>
                  </c:pt>
                  <c:pt idx="4">
                    <c:v>A</c:v>
                  </c:pt>
                  <c:pt idx="5">
                    <c:v>A</c:v>
                  </c:pt>
                  <c:pt idx="6">
                    <c:v>B</c:v>
                  </c:pt>
                  <c:pt idx="7">
                    <c:v>B</c:v>
                  </c:pt>
                  <c:pt idx="8">
                    <c:v>B</c:v>
                  </c:pt>
                  <c:pt idx="9">
                    <c:v>B</c:v>
                  </c:pt>
                  <c:pt idx="10">
                    <c:v>B</c:v>
                  </c:pt>
                  <c:pt idx="11">
                    <c:v>B</c:v>
                  </c:pt>
                  <c:pt idx="12">
                    <c:v>C</c:v>
                  </c:pt>
                  <c:pt idx="13">
                    <c:v>C</c:v>
                  </c:pt>
                  <c:pt idx="14">
                    <c:v>C</c:v>
                  </c:pt>
                  <c:pt idx="15">
                    <c:v>C</c:v>
                  </c:pt>
                  <c:pt idx="16">
                    <c:v>C</c:v>
                  </c:pt>
                  <c:pt idx="17">
                    <c:v>C</c:v>
                  </c:pt>
                  <c:pt idx="18">
                    <c:v>C</c:v>
                  </c:pt>
                  <c:pt idx="19">
                    <c:v>C</c:v>
                  </c:pt>
                  <c:pt idx="20">
                    <c:v>C</c:v>
                  </c:pt>
                  <c:pt idx="21">
                    <c:v>C</c:v>
                  </c:pt>
                  <c:pt idx="22">
                    <c:v>C</c:v>
                  </c:pt>
                  <c:pt idx="23">
                    <c:v>C</c:v>
                  </c:pt>
                  <c:pt idx="24">
                    <c:v>C</c:v>
                  </c:pt>
                  <c:pt idx="25">
                    <c:v>D</c:v>
                  </c:pt>
                  <c:pt idx="26">
                    <c:v>D</c:v>
                  </c:pt>
                  <c:pt idx="27">
                    <c:v>D</c:v>
                  </c:pt>
                  <c:pt idx="28">
                    <c:v>D</c:v>
                  </c:pt>
                  <c:pt idx="29">
                    <c:v>D</c:v>
                  </c:pt>
                </c:lvl>
                <c:lvl>
                  <c:pt idx="0">
                    <c:v>České vysoké učení technické v Praze</c:v>
                  </c:pt>
                  <c:pt idx="1">
                    <c:v>Jihočeská univerzita v Českých Budějovicích</c:v>
                  </c:pt>
                  <c:pt idx="2">
                    <c:v>Masarykova univerzita</c:v>
                  </c:pt>
                  <c:pt idx="3">
                    <c:v>Univerzita Karlova v Praze</c:v>
                  </c:pt>
                  <c:pt idx="4">
                    <c:v>Univerzita Palackého v Olomouci</c:v>
                  </c:pt>
                  <c:pt idx="5">
                    <c:v>Vysoká škola chemicko-technologická v Praze</c:v>
                  </c:pt>
                  <c:pt idx="6">
                    <c:v>Česká zemědělská univerzita v Praze</c:v>
                  </c:pt>
                  <c:pt idx="7">
                    <c:v>Ostravská univerzita v Ostravě</c:v>
                  </c:pt>
                  <c:pt idx="8">
                    <c:v>Univerzita Pardubice</c:v>
                  </c:pt>
                  <c:pt idx="9">
                    <c:v>Vysoká škola umělecko-průmyslová v Praze</c:v>
                  </c:pt>
                  <c:pt idx="10">
                    <c:v>Vysoké učení technické v Brně</c:v>
                  </c:pt>
                  <c:pt idx="11">
                    <c:v>Západočeská univerzita v Plzni</c:v>
                  </c:pt>
                  <c:pt idx="12">
                    <c:v>Akademie múzických umění v Praze</c:v>
                  </c:pt>
                  <c:pt idx="13">
                    <c:v>Akademie výtvarných umění v Praze</c:v>
                  </c:pt>
                  <c:pt idx="14">
                    <c:v>Janáčkova akademie múzických umění v Brně</c:v>
                  </c:pt>
                  <c:pt idx="15">
                    <c:v>Mendelova univerzita v Brně</c:v>
                  </c:pt>
                  <c:pt idx="16">
                    <c:v>Metropolitní univerzita Praha, o.p.s.</c:v>
                  </c:pt>
                  <c:pt idx="17">
                    <c:v>Slezská univerzita v Opavě</c:v>
                  </c:pt>
                  <c:pt idx="18">
                    <c:v>Technická univerzita v Liberci</c:v>
                  </c:pt>
                  <c:pt idx="19">
                    <c:v>Univerzita Hradec Králové</c:v>
                  </c:pt>
                  <c:pt idx="20">
                    <c:v>Univerzita Jana Evangelisty Purkyně v Ústí nad Labem</c:v>
                  </c:pt>
                  <c:pt idx="21">
                    <c:v>Univerzita Tomáše Bati ve Zlíně</c:v>
                  </c:pt>
                  <c:pt idx="22">
                    <c:v>Veterinární a farmaceutická univerzita Brno</c:v>
                  </c:pt>
                  <c:pt idx="23">
                    <c:v>Vysoká škola báňská - Technická univerzita Ostrava</c:v>
                  </c:pt>
                  <c:pt idx="24">
                    <c:v>Vysoká škola ekonomická v Praze</c:v>
                  </c:pt>
                  <c:pt idx="25">
                    <c:v>ŠKODA AUTO VYSOKÁ ŠKOLA o.p.s.</c:v>
                  </c:pt>
                  <c:pt idx="26">
                    <c:v>Univerzita Jana Amose Komenského Praha s.r.o.</c:v>
                  </c:pt>
                  <c:pt idx="27">
                    <c:v>Vysoká škola finanční a správní</c:v>
                  </c:pt>
                  <c:pt idx="28">
                    <c:v>Vysoká škola polytechnická Jihlava</c:v>
                  </c:pt>
                  <c:pt idx="29">
                    <c:v>Vysoká škola technická a ekonomická v Českých Budějovicích</c:v>
                  </c:pt>
                </c:lvl>
              </c:multiLvlStrCache>
            </c:multiLvlStrRef>
          </c:cat>
          <c:val>
            <c:numRef>
              <c:f>'MŠMT VŠ'!$F$18:$F$47</c:f>
              <c:numCache>
                <c:formatCode>0%</c:formatCode>
                <c:ptCount val="30"/>
                <c:pt idx="0">
                  <c:v>1.336664898791051</c:v>
                </c:pt>
                <c:pt idx="1">
                  <c:v>1.3944424457416158</c:v>
                </c:pt>
                <c:pt idx="2">
                  <c:v>1.4485331027294837</c:v>
                </c:pt>
                <c:pt idx="3">
                  <c:v>1.422290202977097</c:v>
                </c:pt>
                <c:pt idx="4">
                  <c:v>1.3791697275261716</c:v>
                </c:pt>
                <c:pt idx="5">
                  <c:v>1.3718936256844967</c:v>
                </c:pt>
                <c:pt idx="6">
                  <c:v>1.2342577596731781</c:v>
                </c:pt>
                <c:pt idx="7">
                  <c:v>1.3216095549272566</c:v>
                </c:pt>
                <c:pt idx="8">
                  <c:v>1.2100803383844023</c:v>
                </c:pt>
                <c:pt idx="9">
                  <c:v>1.2879096419509446</c:v>
                </c:pt>
                <c:pt idx="10">
                  <c:v>1.2259035061835539</c:v>
                </c:pt>
                <c:pt idx="11">
                  <c:v>1.2665152727047155</c:v>
                </c:pt>
                <c:pt idx="12">
                  <c:v>1.1593886771230395</c:v>
                </c:pt>
                <c:pt idx="13">
                  <c:v>1.1901907278404997</c:v>
                </c:pt>
                <c:pt idx="14">
                  <c:v>1.1059162100456621</c:v>
                </c:pt>
                <c:pt idx="15">
                  <c:v>1.1883916032447828</c:v>
                </c:pt>
                <c:pt idx="16">
                  <c:v>1.1908393313380539</c:v>
                </c:pt>
                <c:pt idx="17">
                  <c:v>1.2241842812666111</c:v>
                </c:pt>
                <c:pt idx="18">
                  <c:v>1.1835472930100783</c:v>
                </c:pt>
                <c:pt idx="19">
                  <c:v>1.2709141896728811</c:v>
                </c:pt>
                <c:pt idx="20">
                  <c:v>1.267927000795545</c:v>
                </c:pt>
                <c:pt idx="21">
                  <c:v>1.2084027083757578</c:v>
                </c:pt>
                <c:pt idx="22">
                  <c:v>0.92295973940757403</c:v>
                </c:pt>
                <c:pt idx="23">
                  <c:v>1.1710724626106404</c:v>
                </c:pt>
                <c:pt idx="24">
                  <c:v>1.1796093372396008</c:v>
                </c:pt>
                <c:pt idx="26">
                  <c:v>1.0862794496990542</c:v>
                </c:pt>
                <c:pt idx="27">
                  <c:v>1.1162325911890101</c:v>
                </c:pt>
                <c:pt idx="28">
                  <c:v>1.1799167397020158</c:v>
                </c:pt>
                <c:pt idx="29">
                  <c:v>1.1942356152876943</c:v>
                </c:pt>
              </c:numCache>
            </c:numRef>
          </c:val>
          <c:extLst>
            <c:ext xmlns:c16="http://schemas.microsoft.com/office/drawing/2014/chart" uri="{C3380CC4-5D6E-409C-BE32-E72D297353CC}">
              <c16:uniqueId val="{00000026-1A2B-457E-8E49-E8BF8B5E3442}"/>
            </c:ext>
          </c:extLst>
        </c:ser>
        <c:dLbls>
          <c:showLegendKey val="0"/>
          <c:showVal val="0"/>
          <c:showCatName val="0"/>
          <c:showSerName val="0"/>
          <c:showPercent val="0"/>
          <c:showBubbleSize val="0"/>
        </c:dLbls>
        <c:gapWidth val="150"/>
        <c:axId val="142771328"/>
        <c:axId val="142773248"/>
      </c:barChart>
      <c:lineChart>
        <c:grouping val="standard"/>
        <c:varyColors val="0"/>
        <c:ser>
          <c:idx val="1"/>
          <c:order val="1"/>
          <c:tx>
            <c:strRef>
              <c:f>'MŠMT VŠ'!$E$17</c:f>
              <c:strCache>
                <c:ptCount val="1"/>
                <c:pt idx="0">
                  <c:v>absolutní nárůst</c:v>
                </c:pt>
              </c:strCache>
            </c:strRef>
          </c:tx>
          <c:spPr>
            <a:ln>
              <a:noFill/>
            </a:ln>
          </c:spPr>
          <c:marker>
            <c:symbol val="triangle"/>
            <c:size val="9"/>
            <c:spPr>
              <a:solidFill>
                <a:schemeClr val="tx1"/>
              </a:solidFill>
            </c:spPr>
          </c:marker>
          <c:cat>
            <c:multiLvlStrRef>
              <c:f>VŠ!#REF!</c:f>
            </c:multiLvlStrRef>
          </c:cat>
          <c:val>
            <c:numRef>
              <c:f>'MŠMT VŠ'!$E$18:$E$47</c:f>
              <c:numCache>
                <c:formatCode>#,##0</c:formatCode>
                <c:ptCount val="30"/>
                <c:pt idx="0">
                  <c:v>247120.78899999999</c:v>
                </c:pt>
                <c:pt idx="1">
                  <c:v>89399.196999999986</c:v>
                </c:pt>
                <c:pt idx="2">
                  <c:v>326636.60700000008</c:v>
                </c:pt>
                <c:pt idx="3">
                  <c:v>680067.96700000018</c:v>
                </c:pt>
                <c:pt idx="4">
                  <c:v>221553.80099999998</c:v>
                </c:pt>
                <c:pt idx="5">
                  <c:v>115996.59700000001</c:v>
                </c:pt>
                <c:pt idx="6">
                  <c:v>59865.03899999999</c:v>
                </c:pt>
                <c:pt idx="7">
                  <c:v>34352.402999999991</c:v>
                </c:pt>
                <c:pt idx="8">
                  <c:v>41397.171000000002</c:v>
                </c:pt>
                <c:pt idx="9">
                  <c:v>2042.4310000000005</c:v>
                </c:pt>
                <c:pt idx="10">
                  <c:v>104118.92599999998</c:v>
                </c:pt>
                <c:pt idx="11">
                  <c:v>73038.777000000002</c:v>
                </c:pt>
                <c:pt idx="12">
                  <c:v>2550.6970000000001</c:v>
                </c:pt>
                <c:pt idx="13">
                  <c:v>791.76400000000012</c:v>
                </c:pt>
                <c:pt idx="14">
                  <c:v>463.91299999999956</c:v>
                </c:pt>
                <c:pt idx="15">
                  <c:v>35323.614000000001</c:v>
                </c:pt>
                <c:pt idx="16">
                  <c:v>2614.3080000000009</c:v>
                </c:pt>
                <c:pt idx="17">
                  <c:v>14761.414000000004</c:v>
                </c:pt>
                <c:pt idx="18">
                  <c:v>24877.633000000002</c:v>
                </c:pt>
                <c:pt idx="19">
                  <c:v>17408.403999999995</c:v>
                </c:pt>
                <c:pt idx="20">
                  <c:v>16839.212</c:v>
                </c:pt>
                <c:pt idx="21">
                  <c:v>26608.440999999992</c:v>
                </c:pt>
                <c:pt idx="22">
                  <c:v>-4931.1929999999993</c:v>
                </c:pt>
                <c:pt idx="23">
                  <c:v>49265.96100000001</c:v>
                </c:pt>
                <c:pt idx="24">
                  <c:v>13303.483999999997</c:v>
                </c:pt>
                <c:pt idx="25">
                  <c:v>1547.011</c:v>
                </c:pt>
                <c:pt idx="26">
                  <c:v>100.34300000000007</c:v>
                </c:pt>
                <c:pt idx="27">
                  <c:v>490.73400000000038</c:v>
                </c:pt>
                <c:pt idx="28">
                  <c:v>410.57000000000016</c:v>
                </c:pt>
                <c:pt idx="29">
                  <c:v>924.94999999999982</c:v>
                </c:pt>
              </c:numCache>
            </c:numRef>
          </c:val>
          <c:smooth val="0"/>
          <c:extLst>
            <c:ext xmlns:c16="http://schemas.microsoft.com/office/drawing/2014/chart" uri="{C3380CC4-5D6E-409C-BE32-E72D297353CC}">
              <c16:uniqueId val="{00000027-1A2B-457E-8E49-E8BF8B5E3442}"/>
            </c:ext>
          </c:extLst>
        </c:ser>
        <c:dLbls>
          <c:showLegendKey val="0"/>
          <c:showVal val="0"/>
          <c:showCatName val="0"/>
          <c:showSerName val="0"/>
          <c:showPercent val="0"/>
          <c:showBubbleSize val="0"/>
        </c:dLbls>
        <c:marker val="1"/>
        <c:smooth val="0"/>
        <c:axId val="142776960"/>
        <c:axId val="142775424"/>
      </c:lineChart>
      <c:catAx>
        <c:axId val="142771328"/>
        <c:scaling>
          <c:orientation val="minMax"/>
        </c:scaling>
        <c:delete val="0"/>
        <c:axPos val="b"/>
        <c:numFmt formatCode="General" sourceLinked="0"/>
        <c:majorTickMark val="none"/>
        <c:minorTickMark val="none"/>
        <c:tickLblPos val="nextTo"/>
        <c:crossAx val="142773248"/>
        <c:crossesAt val="1"/>
        <c:auto val="1"/>
        <c:lblAlgn val="ctr"/>
        <c:lblOffset val="100"/>
        <c:noMultiLvlLbl val="0"/>
      </c:catAx>
      <c:valAx>
        <c:axId val="142773248"/>
        <c:scaling>
          <c:orientation val="minMax"/>
          <c:max val="1.5"/>
          <c:min val="1"/>
        </c:scaling>
        <c:delete val="0"/>
        <c:axPos val="l"/>
        <c:majorGridlines/>
        <c:title>
          <c:overlay val="0"/>
        </c:title>
        <c:numFmt formatCode="0%" sourceLinked="1"/>
        <c:majorTickMark val="none"/>
        <c:minorTickMark val="none"/>
        <c:tickLblPos val="nextTo"/>
        <c:crossAx val="142771328"/>
        <c:crosses val="autoZero"/>
        <c:crossBetween val="between"/>
      </c:valAx>
      <c:valAx>
        <c:axId val="142775424"/>
        <c:scaling>
          <c:orientation val="minMax"/>
          <c:max val="700000"/>
          <c:min val="0"/>
        </c:scaling>
        <c:delete val="0"/>
        <c:axPos val="r"/>
        <c:numFmt formatCode="#,##0" sourceLinked="1"/>
        <c:majorTickMark val="out"/>
        <c:minorTickMark val="none"/>
        <c:tickLblPos val="nextTo"/>
        <c:crossAx val="142776960"/>
        <c:crosses val="max"/>
        <c:crossBetween val="between"/>
        <c:majorUnit val="50000"/>
      </c:valAx>
      <c:catAx>
        <c:axId val="142776960"/>
        <c:scaling>
          <c:orientation val="minMax"/>
        </c:scaling>
        <c:delete val="1"/>
        <c:axPos val="b"/>
        <c:numFmt formatCode="General" sourceLinked="1"/>
        <c:majorTickMark val="out"/>
        <c:minorTickMark val="none"/>
        <c:tickLblPos val="nextTo"/>
        <c:crossAx val="142775424"/>
        <c:crossesAt val="0"/>
        <c:auto val="1"/>
        <c:lblAlgn val="ctr"/>
        <c:lblOffset val="100"/>
        <c:noMultiLvlLbl val="0"/>
      </c:catAx>
      <c:dTable>
        <c:showHorzBorder val="1"/>
        <c:showVertBorder val="1"/>
        <c:showOutline val="1"/>
        <c:showKeys val="1"/>
      </c:dTable>
    </c:plotArea>
    <c:plotVisOnly val="1"/>
    <c:dispBlanksAs val="gap"/>
    <c:showDLblsOverMax val="0"/>
  </c:chart>
  <c:printSettings>
    <c:headerFooter/>
    <c:pageMargins b="0.78740157499999996" l="0.7" r="0.7" t="0.78740157499999996" header="0.3" footer="0.3"/>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MV!$F$14</c:f>
              <c:strCache>
                <c:ptCount val="1"/>
                <c:pt idx="0">
                  <c:v>procenta fixace</c:v>
                </c:pt>
              </c:strCache>
            </c:strRef>
          </c:tx>
          <c:invertIfNegative val="0"/>
          <c:dPt>
            <c:idx val="0"/>
            <c:invertIfNegative val="0"/>
            <c:bubble3D val="0"/>
            <c:spPr>
              <a:solidFill>
                <a:srgbClr val="92D050"/>
              </a:solidFill>
            </c:spPr>
            <c:extLst>
              <c:ext xmlns:c16="http://schemas.microsoft.com/office/drawing/2014/chart" uri="{C3380CC4-5D6E-409C-BE32-E72D297353CC}">
                <c16:uniqueId val="{00000001-1115-4385-8AD8-0A5EBC96088B}"/>
              </c:ext>
            </c:extLst>
          </c:dPt>
          <c:dPt>
            <c:idx val="6"/>
            <c:invertIfNegative val="0"/>
            <c:bubble3D val="0"/>
            <c:spPr>
              <a:solidFill>
                <a:srgbClr val="FFC000"/>
              </a:solidFill>
            </c:spPr>
            <c:extLst>
              <c:ext xmlns:c16="http://schemas.microsoft.com/office/drawing/2014/chart" uri="{C3380CC4-5D6E-409C-BE32-E72D297353CC}">
                <c16:uniqueId val="{00000003-1115-4385-8AD8-0A5EBC96088B}"/>
              </c:ext>
            </c:extLst>
          </c:dPt>
          <c:dPt>
            <c:idx val="7"/>
            <c:invertIfNegative val="0"/>
            <c:bubble3D val="0"/>
            <c:spPr>
              <a:solidFill>
                <a:srgbClr val="FFC000"/>
              </a:solidFill>
            </c:spPr>
            <c:extLst>
              <c:ext xmlns:c16="http://schemas.microsoft.com/office/drawing/2014/chart" uri="{C3380CC4-5D6E-409C-BE32-E72D297353CC}">
                <c16:uniqueId val="{00000005-1115-4385-8AD8-0A5EBC96088B}"/>
              </c:ext>
            </c:extLst>
          </c:dPt>
          <c:cat>
            <c:multiLvlStrRef>
              <c:f>MV!$A$15:$B$23</c:f>
              <c:multiLvlStrCache>
                <c:ptCount val="9"/>
                <c:lvl>
                  <c:pt idx="0">
                    <c:v>A</c:v>
                  </c:pt>
                  <c:pt idx="1">
                    <c:v>B</c:v>
                  </c:pt>
                  <c:pt idx="2">
                    <c:v>B</c:v>
                  </c:pt>
                  <c:pt idx="3">
                    <c:v>B</c:v>
                  </c:pt>
                  <c:pt idx="4">
                    <c:v>B</c:v>
                  </c:pt>
                  <c:pt idx="5">
                    <c:v>B</c:v>
                  </c:pt>
                  <c:pt idx="6">
                    <c:v>C</c:v>
                  </c:pt>
                  <c:pt idx="7">
                    <c:v>C</c:v>
                  </c:pt>
                  <c:pt idx="8">
                    <c:v>D</c:v>
                  </c:pt>
                </c:lvl>
                <c:lvl>
                  <c:pt idx="0">
                    <c:v>Státní ústav radiační ochrany, v.v.i.</c:v>
                  </c:pt>
                  <c:pt idx="1">
                    <c:v>Státní ústav jaderné, chemické a biologické ochrany, v.v.i.</c:v>
                  </c:pt>
                  <c:pt idx="2">
                    <c:v>Policie ČR - Kriminalistický ústav Praha</c:v>
                  </c:pt>
                  <c:pt idx="3">
                    <c:v>GŘ HZS - Institut ochrany obyvatelstva</c:v>
                  </c:pt>
                  <c:pt idx="4">
                    <c:v>Národní archiv</c:v>
                  </c:pt>
                  <c:pt idx="5">
                    <c:v>Institut pro kriminologii a sociální prevenci (MS)</c:v>
                  </c:pt>
                  <c:pt idx="6">
                    <c:v>Policejní akademie České republiky v Praze</c:v>
                  </c:pt>
                  <c:pt idx="7">
                    <c:v>GŘ HZS - Technický ústav požární ochrany</c:v>
                  </c:pt>
                  <c:pt idx="8">
                    <c:v>Státní oblastní archiv v Praze</c:v>
                  </c:pt>
                </c:lvl>
              </c:multiLvlStrCache>
            </c:multiLvlStrRef>
          </c:cat>
          <c:val>
            <c:numRef>
              <c:f>MV!$F$15:$F$23</c:f>
              <c:numCache>
                <c:formatCode>0%</c:formatCode>
                <c:ptCount val="9"/>
                <c:pt idx="0">
                  <c:v>0.99543119748441322</c:v>
                </c:pt>
                <c:pt idx="1">
                  <c:v>0.93785549243941202</c:v>
                </c:pt>
                <c:pt idx="2">
                  <c:v>0.67085411873201228</c:v>
                </c:pt>
                <c:pt idx="3">
                  <c:v>0.91666431267667126</c:v>
                </c:pt>
                <c:pt idx="4">
                  <c:v>0.79371283664454229</c:v>
                </c:pt>
                <c:pt idx="5">
                  <c:v>0.82795923223881762</c:v>
                </c:pt>
                <c:pt idx="6">
                  <c:v>0.15317560044180711</c:v>
                </c:pt>
                <c:pt idx="7">
                  <c:v>0.90261366379324737</c:v>
                </c:pt>
              </c:numCache>
            </c:numRef>
          </c:val>
          <c:extLst>
            <c:ext xmlns:c16="http://schemas.microsoft.com/office/drawing/2014/chart" uri="{C3380CC4-5D6E-409C-BE32-E72D297353CC}">
              <c16:uniqueId val="{00000006-1115-4385-8AD8-0A5EBC96088B}"/>
            </c:ext>
          </c:extLst>
        </c:ser>
        <c:dLbls>
          <c:showLegendKey val="0"/>
          <c:showVal val="0"/>
          <c:showCatName val="0"/>
          <c:showSerName val="0"/>
          <c:showPercent val="0"/>
          <c:showBubbleSize val="0"/>
        </c:dLbls>
        <c:gapWidth val="150"/>
        <c:axId val="96828416"/>
        <c:axId val="84042496"/>
      </c:barChart>
      <c:lineChart>
        <c:grouping val="standard"/>
        <c:varyColors val="0"/>
        <c:ser>
          <c:idx val="1"/>
          <c:order val="1"/>
          <c:tx>
            <c:strRef>
              <c:f>MV!$E$14</c:f>
              <c:strCache>
                <c:ptCount val="1"/>
                <c:pt idx="0">
                  <c:v>absolutní nárůst</c:v>
                </c:pt>
              </c:strCache>
            </c:strRef>
          </c:tx>
          <c:spPr>
            <a:ln>
              <a:noFill/>
            </a:ln>
          </c:spPr>
          <c:marker>
            <c:symbol val="triangle"/>
            <c:size val="7"/>
            <c:spPr>
              <a:solidFill>
                <a:schemeClr val="tx1"/>
              </a:solidFill>
            </c:spPr>
          </c:marker>
          <c:cat>
            <c:multiLvlStrRef>
              <c:f>MV!$A$15:$B$23</c:f>
              <c:multiLvlStrCache>
                <c:ptCount val="9"/>
                <c:lvl>
                  <c:pt idx="0">
                    <c:v>A</c:v>
                  </c:pt>
                  <c:pt idx="1">
                    <c:v>B</c:v>
                  </c:pt>
                  <c:pt idx="2">
                    <c:v>B</c:v>
                  </c:pt>
                  <c:pt idx="3">
                    <c:v>B</c:v>
                  </c:pt>
                  <c:pt idx="4">
                    <c:v>B</c:v>
                  </c:pt>
                  <c:pt idx="5">
                    <c:v>B</c:v>
                  </c:pt>
                  <c:pt idx="6">
                    <c:v>C</c:v>
                  </c:pt>
                  <c:pt idx="7">
                    <c:v>C</c:v>
                  </c:pt>
                  <c:pt idx="8">
                    <c:v>D</c:v>
                  </c:pt>
                </c:lvl>
                <c:lvl>
                  <c:pt idx="0">
                    <c:v>Státní ústav radiační ochrany, v.v.i.</c:v>
                  </c:pt>
                  <c:pt idx="1">
                    <c:v>Státní ústav jaderné, chemické a biologické ochrany, v.v.i.</c:v>
                  </c:pt>
                  <c:pt idx="2">
                    <c:v>Policie ČR - Kriminalistický ústav Praha</c:v>
                  </c:pt>
                  <c:pt idx="3">
                    <c:v>GŘ HZS - Institut ochrany obyvatelstva</c:v>
                  </c:pt>
                  <c:pt idx="4">
                    <c:v>Národní archiv</c:v>
                  </c:pt>
                  <c:pt idx="5">
                    <c:v>Institut pro kriminologii a sociální prevenci (MS)</c:v>
                  </c:pt>
                  <c:pt idx="6">
                    <c:v>Policejní akademie České republiky v Praze</c:v>
                  </c:pt>
                  <c:pt idx="7">
                    <c:v>GŘ HZS - Technický ústav požární ochrany</c:v>
                  </c:pt>
                  <c:pt idx="8">
                    <c:v>Státní oblastní archiv v Praze</c:v>
                  </c:pt>
                </c:lvl>
              </c:multiLvlStrCache>
            </c:multiLvlStrRef>
          </c:cat>
          <c:val>
            <c:numRef>
              <c:f>MV!$E$15:$E$23</c:f>
              <c:numCache>
                <c:formatCode>#,##0</c:formatCode>
                <c:ptCount val="9"/>
                <c:pt idx="0">
                  <c:v>-187.21800000000076</c:v>
                </c:pt>
                <c:pt idx="1">
                  <c:v>-1874.5140000000029</c:v>
                </c:pt>
                <c:pt idx="2">
                  <c:v>-7482.9699999999975</c:v>
                </c:pt>
                <c:pt idx="3">
                  <c:v>-1407.2250000000022</c:v>
                </c:pt>
                <c:pt idx="4">
                  <c:v>-1705.9409999999998</c:v>
                </c:pt>
                <c:pt idx="5">
                  <c:v>-1206.6050000000005</c:v>
                </c:pt>
                <c:pt idx="6">
                  <c:v>-5681.1840000000002</c:v>
                </c:pt>
                <c:pt idx="7">
                  <c:v>-612.84899999999925</c:v>
                </c:pt>
                <c:pt idx="8">
                  <c:v>372</c:v>
                </c:pt>
              </c:numCache>
            </c:numRef>
          </c:val>
          <c:smooth val="0"/>
          <c:extLst>
            <c:ext xmlns:c16="http://schemas.microsoft.com/office/drawing/2014/chart" uri="{C3380CC4-5D6E-409C-BE32-E72D297353CC}">
              <c16:uniqueId val="{00000007-1115-4385-8AD8-0A5EBC96088B}"/>
            </c:ext>
          </c:extLst>
        </c:ser>
        <c:dLbls>
          <c:showLegendKey val="0"/>
          <c:showVal val="0"/>
          <c:showCatName val="0"/>
          <c:showSerName val="0"/>
          <c:showPercent val="0"/>
          <c:showBubbleSize val="0"/>
        </c:dLbls>
        <c:marker val="1"/>
        <c:smooth val="0"/>
        <c:axId val="69983616"/>
        <c:axId val="155916928"/>
      </c:lineChart>
      <c:catAx>
        <c:axId val="96828416"/>
        <c:scaling>
          <c:orientation val="minMax"/>
        </c:scaling>
        <c:delete val="0"/>
        <c:axPos val="b"/>
        <c:numFmt formatCode="General" sourceLinked="0"/>
        <c:majorTickMark val="none"/>
        <c:minorTickMark val="none"/>
        <c:tickLblPos val="nextTo"/>
        <c:crossAx val="84042496"/>
        <c:crossesAt val="1"/>
        <c:auto val="1"/>
        <c:lblAlgn val="ctr"/>
        <c:lblOffset val="100"/>
        <c:noMultiLvlLbl val="0"/>
      </c:catAx>
      <c:valAx>
        <c:axId val="84042496"/>
        <c:scaling>
          <c:orientation val="minMax"/>
          <c:max val="1.1000000000000001"/>
          <c:min val="0.1"/>
        </c:scaling>
        <c:delete val="0"/>
        <c:axPos val="l"/>
        <c:majorGridlines/>
        <c:numFmt formatCode="0%" sourceLinked="1"/>
        <c:majorTickMark val="none"/>
        <c:minorTickMark val="none"/>
        <c:tickLblPos val="nextTo"/>
        <c:crossAx val="96828416"/>
        <c:crosses val="autoZero"/>
        <c:crossBetween val="between"/>
      </c:valAx>
      <c:valAx>
        <c:axId val="155916928"/>
        <c:scaling>
          <c:orientation val="minMax"/>
          <c:max val="1000"/>
          <c:min val="-6000"/>
        </c:scaling>
        <c:delete val="0"/>
        <c:axPos val="r"/>
        <c:numFmt formatCode="#,##0" sourceLinked="1"/>
        <c:majorTickMark val="out"/>
        <c:minorTickMark val="none"/>
        <c:tickLblPos val="nextTo"/>
        <c:crossAx val="69983616"/>
        <c:crosses val="max"/>
        <c:crossBetween val="between"/>
      </c:valAx>
      <c:catAx>
        <c:axId val="69983616"/>
        <c:scaling>
          <c:orientation val="minMax"/>
        </c:scaling>
        <c:delete val="1"/>
        <c:axPos val="b"/>
        <c:numFmt formatCode="General" sourceLinked="1"/>
        <c:majorTickMark val="out"/>
        <c:minorTickMark val="none"/>
        <c:tickLblPos val="nextTo"/>
        <c:crossAx val="155916928"/>
        <c:crossesAt val="0"/>
        <c:auto val="1"/>
        <c:lblAlgn val="ctr"/>
        <c:lblOffset val="100"/>
        <c:noMultiLvlLbl val="0"/>
      </c:catAx>
      <c:dTable>
        <c:showHorzBorder val="1"/>
        <c:showVertBorder val="1"/>
        <c:showOutline val="1"/>
        <c:showKeys val="1"/>
      </c:dTable>
    </c:plotArea>
    <c:plotVisOnly val="1"/>
    <c:dispBlanksAs val="gap"/>
    <c:showDLblsOverMax val="0"/>
  </c:chart>
  <c:printSettings>
    <c:headerFooter/>
    <c:pageMargins b="0.78740157499999996" l="0.7" r="0.7" t="0.78740157499999996" header="0.3" footer="0.3"/>
    <c:pageSetup paperSize="9"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0</xdr:colOff>
      <xdr:row>79</xdr:row>
      <xdr:rowOff>185964</xdr:rowOff>
    </xdr:from>
    <xdr:to>
      <xdr:col>38</xdr:col>
      <xdr:colOff>19050</xdr:colOff>
      <xdr:row>128</xdr:row>
      <xdr:rowOff>182561</xdr:rowOff>
    </xdr:to>
    <xdr:graphicFrame macro="">
      <xdr:nvGraphicFramePr>
        <xdr:cNvPr id="2" name="Graf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2</xdr:row>
      <xdr:rowOff>0</xdr:rowOff>
    </xdr:from>
    <xdr:to>
      <xdr:col>6</xdr:col>
      <xdr:colOff>10584</xdr:colOff>
      <xdr:row>15</xdr:row>
      <xdr:rowOff>190499</xdr:rowOff>
    </xdr:to>
    <xdr:sp macro="" textlink="">
      <xdr:nvSpPr>
        <xdr:cNvPr id="3" name="TextovéPole 2"/>
        <xdr:cNvSpPr txBox="1"/>
      </xdr:nvSpPr>
      <xdr:spPr>
        <a:xfrm>
          <a:off x="1" y="381000"/>
          <a:ext cx="3668183" cy="2666999"/>
        </a:xfrm>
        <a:prstGeom prst="rect">
          <a:avLst/>
        </a:prstGeom>
        <a:solidFill>
          <a:schemeClr val="tx2">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200" b="1">
              <a:solidFill>
                <a:schemeClr val="dk1"/>
              </a:solidFill>
              <a:effectLst/>
              <a:latin typeface="+mn-lt"/>
              <a:ea typeface="+mn-ea"/>
              <a:cs typeface="+mn-cs"/>
            </a:rPr>
            <a:t>Hodnocení podle M17+</a:t>
          </a:r>
          <a:r>
            <a:rPr lang="cs-CZ" sz="1200" b="0" baseline="0">
              <a:solidFill>
                <a:schemeClr val="dk1"/>
              </a:solidFill>
              <a:effectLst/>
              <a:latin typeface="+mn-lt"/>
              <a:ea typeface="+mn-ea"/>
              <a:cs typeface="+mn-cs"/>
            </a:rPr>
            <a:t> a f</a:t>
          </a:r>
          <a:r>
            <a:rPr lang="cs-CZ" sz="1200" b="1">
              <a:solidFill>
                <a:schemeClr val="dk1"/>
              </a:solidFill>
              <a:effectLst/>
              <a:latin typeface="+mn-lt"/>
              <a:ea typeface="+mn-ea"/>
              <a:cs typeface="+mn-cs"/>
            </a:rPr>
            <a:t>inancování VO po 4 letech od výchozí fixace </a:t>
          </a: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Institucionální podpora pro 54 institucí byla z původní fixace cca 4 mld mil v roce 2018 po čtyřech letech navýšena na cca 5,5 mld., tj. na 140%. </a:t>
          </a: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Poskytovatel</a:t>
          </a:r>
          <a:r>
            <a:rPr lang="cs-CZ" sz="1200" baseline="0">
              <a:solidFill>
                <a:schemeClr val="dk1"/>
              </a:solidFill>
              <a:effectLst/>
              <a:latin typeface="+mn-lt"/>
              <a:ea typeface="+mn-ea"/>
              <a:cs typeface="+mn-cs"/>
            </a:rPr>
            <a:t> rozdělil nárůsty podpory DKRVO bez zjevné korelace s pásmy národního hodnocení. Deklaruje, že do procesu významně zasahují  kromě vědecké kvality i další faktory jako různá nákladnost výzkumu v různých oborech, ekonomická situace jednotlivých institucí apod. Významně byly přitom z nárůstu DKRVO podpořeny ústavy, které jsou nositeli výzkumných infrastruktur.</a:t>
          </a:r>
        </a:p>
        <a:p>
          <a:pPr marL="0" marR="0" lvl="0" indent="0" defTabSz="914400" eaLnBrk="1" fontAlgn="auto" latinLnBrk="0" hangingPunct="1">
            <a:lnSpc>
              <a:spcPct val="100000"/>
            </a:lnSpc>
            <a:spcBef>
              <a:spcPts val="0"/>
            </a:spcBef>
            <a:spcAft>
              <a:spcPts val="0"/>
            </a:spcAft>
            <a:buClrTx/>
            <a:buSzTx/>
            <a:buFontTx/>
            <a:buNone/>
            <a:tabLst/>
            <a:defRPr/>
          </a:pPr>
          <a:r>
            <a:rPr lang="cs-CZ" sz="1200" baseline="0">
              <a:solidFill>
                <a:schemeClr val="dk1"/>
              </a:solidFill>
              <a:effectLst/>
              <a:latin typeface="+mn-lt"/>
              <a:ea typeface="+mn-ea"/>
              <a:cs typeface="+mn-cs"/>
            </a:rPr>
            <a:t>Instituce Akademie věd byly hodnoceny stupni A a B, což odpovídá jejich výhradně výzkumnému charakteru. Jedinou výjimkou je  Středisko společných činností, hodnocené jako D, jehož hlavním úkolem je poskytování servisu ústavům, neboť výsledky, které přihlásilo do národní hodnocení, nemohly být z perspektivy Modulu 1 hodnoceny jako kvalitní.</a:t>
          </a:r>
        </a:p>
        <a:p>
          <a:pPr marL="0" marR="0" lvl="0" indent="0" defTabSz="914400" eaLnBrk="1" fontAlgn="auto" latinLnBrk="0" hangingPunct="1">
            <a:lnSpc>
              <a:spcPct val="100000"/>
            </a:lnSpc>
            <a:spcBef>
              <a:spcPts val="0"/>
            </a:spcBef>
            <a:spcAft>
              <a:spcPts val="0"/>
            </a:spcAft>
            <a:buClrTx/>
            <a:buSzTx/>
            <a:buFontTx/>
            <a:buNone/>
            <a:tabLst/>
            <a:defRPr/>
          </a:pPr>
          <a:r>
            <a:rPr lang="cs-CZ" sz="1200" baseline="0">
              <a:solidFill>
                <a:schemeClr val="dk1"/>
              </a:solidFill>
              <a:effectLst/>
              <a:latin typeface="+mn-lt"/>
              <a:ea typeface="+mn-ea"/>
              <a:cs typeface="+mn-cs"/>
            </a:rPr>
            <a:t>Ústavy AV dosahují vynikajících výsledků v širokém spektru oborů, některé z nich jsou prokazatelně na špičkové světové úrovni  - zejména primárně v přírodních vědách. Kvalitní výstupy zaznamenávají i v dalších oborových skupinách: technických, lékařských, ale i v některých  společenských nebo humanitních vědách. </a:t>
          </a:r>
          <a:endParaRPr lang="cs-CZ" sz="1200">
            <a:solidFill>
              <a:schemeClr val="dk1"/>
            </a:solidFill>
            <a:effectLst/>
            <a:latin typeface="+mn-lt"/>
            <a:ea typeface="+mn-ea"/>
            <a:cs typeface="+mn-cs"/>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45</xdr:row>
      <xdr:rowOff>5822</xdr:rowOff>
    </xdr:from>
    <xdr:to>
      <xdr:col>18</xdr:col>
      <xdr:colOff>11906</xdr:colOff>
      <xdr:row>88</xdr:row>
      <xdr:rowOff>66147</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4761</xdr:rowOff>
    </xdr:from>
    <xdr:to>
      <xdr:col>5</xdr:col>
      <xdr:colOff>595312</xdr:colOff>
      <xdr:row>14</xdr:row>
      <xdr:rowOff>11906</xdr:rowOff>
    </xdr:to>
    <xdr:sp macro="" textlink="">
      <xdr:nvSpPr>
        <xdr:cNvPr id="3" name="TextovéPole 2"/>
        <xdr:cNvSpPr txBox="1"/>
      </xdr:nvSpPr>
      <xdr:spPr>
        <a:xfrm>
          <a:off x="0" y="600074"/>
          <a:ext cx="7489031" cy="2293145"/>
        </a:xfrm>
        <a:prstGeom prst="rect">
          <a:avLst/>
        </a:prstGeom>
        <a:solidFill>
          <a:schemeClr val="tx2">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200" b="1">
              <a:solidFill>
                <a:schemeClr val="dk1"/>
              </a:solidFill>
              <a:effectLst/>
              <a:latin typeface="+mn-lt"/>
              <a:ea typeface="+mn-ea"/>
              <a:cs typeface="+mn-cs"/>
            </a:rPr>
            <a:t>Hodnocení podle M17+</a:t>
          </a:r>
          <a:r>
            <a:rPr lang="cs-CZ" sz="1200" b="0" baseline="0">
              <a:solidFill>
                <a:schemeClr val="dk1"/>
              </a:solidFill>
              <a:effectLst/>
              <a:latin typeface="+mn-lt"/>
              <a:ea typeface="+mn-ea"/>
              <a:cs typeface="+mn-cs"/>
            </a:rPr>
            <a:t> a f</a:t>
          </a:r>
          <a:r>
            <a:rPr lang="cs-CZ" sz="1200" b="1">
              <a:solidFill>
                <a:schemeClr val="dk1"/>
              </a:solidFill>
              <a:effectLst/>
              <a:latin typeface="+mn-lt"/>
              <a:ea typeface="+mn-ea"/>
              <a:cs typeface="+mn-cs"/>
            </a:rPr>
            <a:t>inancování VO po 4 letech od výchozí fixace </a:t>
          </a: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Institucionální podpora byla z původní fixace 620 mil v roce 2018 na</a:t>
          </a:r>
          <a:r>
            <a:rPr lang="cs-CZ" sz="1200" baseline="0">
              <a:solidFill>
                <a:schemeClr val="dk1"/>
              </a:solidFill>
              <a:effectLst/>
              <a:latin typeface="+mn-lt"/>
              <a:ea typeface="+mn-ea"/>
              <a:cs typeface="+mn-cs"/>
            </a:rPr>
            <a:t> 19 institucí</a:t>
          </a:r>
          <a:r>
            <a:rPr lang="cs-CZ" sz="1200">
              <a:solidFill>
                <a:schemeClr val="dk1"/>
              </a:solidFill>
              <a:effectLst/>
              <a:latin typeface="+mn-lt"/>
              <a:ea typeface="+mn-ea"/>
              <a:cs typeface="+mn-cs"/>
            </a:rPr>
            <a:t> po čtyřech letech navýšena na 722 mil., tj. na 116%. Pro</a:t>
          </a:r>
          <a:r>
            <a:rPr lang="cs-CZ" sz="1200" baseline="0">
              <a:solidFill>
                <a:schemeClr val="dk1"/>
              </a:solidFill>
              <a:effectLst/>
              <a:latin typeface="+mn-lt"/>
              <a:ea typeface="+mn-ea"/>
              <a:cs typeface="+mn-cs"/>
            </a:rPr>
            <a:t> výzkumné organizace typu nemocnic obecně tvoří příspěvek na DKRVO zlomek jejich rozpočtu.</a:t>
          </a:r>
          <a:endParaRPr lang="cs-CZ" sz="12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Poskytovatel rozděloval podporu podle</a:t>
          </a:r>
          <a:r>
            <a:rPr lang="cs-CZ" sz="1200" baseline="0">
              <a:solidFill>
                <a:schemeClr val="dk1"/>
              </a:solidFill>
              <a:effectLst/>
              <a:latin typeface="+mn-lt"/>
              <a:ea typeface="+mn-ea"/>
              <a:cs typeface="+mn-cs"/>
            </a:rPr>
            <a:t> vlastní zjednodušené metodiky opírající se zejména o jeden bibliometrický ukazatel  </a:t>
          </a:r>
          <a:r>
            <a:rPr lang="cs-CZ" sz="1200">
              <a:solidFill>
                <a:schemeClr val="dk1"/>
              </a:solidFill>
              <a:effectLst/>
              <a:latin typeface="+mn-lt"/>
              <a:ea typeface="+mn-ea"/>
              <a:cs typeface="+mn-cs"/>
            </a:rPr>
            <a:t>bez jakékoli vazby na kvalitativní pásma národního hodnocení. V pásmu špičkově</a:t>
          </a:r>
          <a:r>
            <a:rPr lang="cs-CZ" sz="1200" baseline="0">
              <a:solidFill>
                <a:schemeClr val="dk1"/>
              </a:solidFill>
              <a:effectLst/>
              <a:latin typeface="+mn-lt"/>
              <a:ea typeface="+mn-ea"/>
              <a:cs typeface="+mn-cs"/>
            </a:rPr>
            <a:t> hodnocených institucí </a:t>
          </a:r>
          <a:r>
            <a:rPr lang="cs-CZ" sz="1200">
              <a:solidFill>
                <a:schemeClr val="dk1"/>
              </a:solidFill>
              <a:effectLst/>
              <a:latin typeface="+mn-lt"/>
              <a:ea typeface="+mn-ea"/>
              <a:cs typeface="+mn-cs"/>
            </a:rPr>
            <a:t> A došlo u Institutu klinické a experimentální medicíny</a:t>
          </a:r>
          <a:r>
            <a:rPr lang="cs-CZ" sz="1200" baseline="0">
              <a:solidFill>
                <a:schemeClr val="dk1"/>
              </a:solidFill>
              <a:effectLst/>
              <a:latin typeface="+mn-lt"/>
              <a:ea typeface="+mn-ea"/>
              <a:cs typeface="+mn-cs"/>
            </a:rPr>
            <a:t> k poklesu na 81% (absolutně o cca 16 mil). Naproti tomu Národní ústav duševního zdraví vykázal nárůst na 240% (absolutně o 28 mil.) V pásmu B pak Státní zdravotní ústav jehož společenská důležitost byla v posledním roce vzhledem k pandemii nedocenitelná, vykázal dokonce pokles na 78% financí, kterými disponoval před čtyřmi lety (absolutně pokles o 6 mil.). Jiná insituce v pásmu B - Fakultní nemocnice Hradec Králové měla přes své vynikající výsledky v Modulu 1 nárůst nulový (resp. pokles v řádu 1%). Oproti tomu téměř všechny instituce v pásmu C vykázaly nárůst v rozsahu 108-142%.</a:t>
          </a:r>
          <a:endParaRPr lang="cs-CZ" sz="12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cs-CZ" sz="12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41</xdr:row>
      <xdr:rowOff>173491</xdr:rowOff>
    </xdr:from>
    <xdr:to>
      <xdr:col>19</xdr:col>
      <xdr:colOff>374196</xdr:colOff>
      <xdr:row>82</xdr:row>
      <xdr:rowOff>91847</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13607</xdr:rowOff>
    </xdr:from>
    <xdr:to>
      <xdr:col>6</xdr:col>
      <xdr:colOff>0</xdr:colOff>
      <xdr:row>12</xdr:row>
      <xdr:rowOff>13607</xdr:rowOff>
    </xdr:to>
    <xdr:sp macro="" textlink="">
      <xdr:nvSpPr>
        <xdr:cNvPr id="3" name="TextovéPole 2"/>
        <xdr:cNvSpPr txBox="1"/>
      </xdr:nvSpPr>
      <xdr:spPr>
        <a:xfrm>
          <a:off x="0" y="598714"/>
          <a:ext cx="7443107" cy="1905000"/>
        </a:xfrm>
        <a:prstGeom prst="rect">
          <a:avLst/>
        </a:prstGeom>
        <a:solidFill>
          <a:schemeClr val="tx2">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200" b="1">
              <a:solidFill>
                <a:schemeClr val="dk1"/>
              </a:solidFill>
              <a:effectLst/>
              <a:latin typeface="+mn-lt"/>
              <a:ea typeface="+mn-ea"/>
              <a:cs typeface="+mn-cs"/>
            </a:rPr>
            <a:t>Hodnocení podle M17+</a:t>
          </a:r>
          <a:r>
            <a:rPr lang="cs-CZ" sz="1200" b="0" baseline="0">
              <a:solidFill>
                <a:schemeClr val="dk1"/>
              </a:solidFill>
              <a:effectLst/>
              <a:latin typeface="+mn-lt"/>
              <a:ea typeface="+mn-ea"/>
              <a:cs typeface="+mn-cs"/>
            </a:rPr>
            <a:t> a f</a:t>
          </a:r>
          <a:r>
            <a:rPr lang="cs-CZ" sz="1200" b="1">
              <a:solidFill>
                <a:schemeClr val="dk1"/>
              </a:solidFill>
              <a:effectLst/>
              <a:latin typeface="+mn-lt"/>
              <a:ea typeface="+mn-ea"/>
              <a:cs typeface="+mn-cs"/>
            </a:rPr>
            <a:t>inancování VO po 4 letech od výchozí fixace </a:t>
          </a: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Institucionální podpora</a:t>
          </a:r>
          <a:r>
            <a:rPr lang="en-US" sz="1200">
              <a:solidFill>
                <a:schemeClr val="dk1"/>
              </a:solidFill>
              <a:effectLst/>
              <a:latin typeface="+mn-lt"/>
              <a:ea typeface="+mn-ea"/>
              <a:cs typeface="+mn-cs"/>
            </a:rPr>
            <a:t> pro 20 v</a:t>
          </a:r>
          <a:r>
            <a:rPr lang="cs-CZ" sz="1200">
              <a:solidFill>
                <a:schemeClr val="dk1"/>
              </a:solidFill>
              <a:effectLst/>
              <a:latin typeface="+mn-lt"/>
              <a:ea typeface="+mn-ea"/>
              <a:cs typeface="+mn-cs"/>
            </a:rPr>
            <a:t>ýzkumných</a:t>
          </a:r>
          <a:r>
            <a:rPr lang="cs-CZ" sz="1200" baseline="0">
              <a:solidFill>
                <a:schemeClr val="dk1"/>
              </a:solidFill>
              <a:effectLst/>
              <a:latin typeface="+mn-lt"/>
              <a:ea typeface="+mn-ea"/>
              <a:cs typeface="+mn-cs"/>
            </a:rPr>
            <a:t> organizací</a:t>
          </a:r>
          <a:r>
            <a:rPr lang="cs-CZ" sz="1200">
              <a:solidFill>
                <a:schemeClr val="dk1"/>
              </a:solidFill>
              <a:effectLst/>
              <a:latin typeface="+mn-lt"/>
              <a:ea typeface="+mn-ea"/>
              <a:cs typeface="+mn-cs"/>
            </a:rPr>
            <a:t> byla ze</a:t>
          </a:r>
          <a:r>
            <a:rPr lang="cs-CZ" sz="1200" baseline="0">
              <a:solidFill>
                <a:schemeClr val="dk1"/>
              </a:solidFill>
              <a:effectLst/>
              <a:latin typeface="+mn-lt"/>
              <a:ea typeface="+mn-ea"/>
              <a:cs typeface="+mn-cs"/>
            </a:rPr>
            <a:t> 453 </a:t>
          </a:r>
          <a:r>
            <a:rPr lang="cs-CZ" sz="1200">
              <a:solidFill>
                <a:schemeClr val="dk1"/>
              </a:solidFill>
              <a:effectLst/>
              <a:latin typeface="+mn-lt"/>
              <a:ea typeface="+mn-ea"/>
              <a:cs typeface="+mn-cs"/>
            </a:rPr>
            <a:t>mil v roce 2018 po čtyřech letech navýšena na 585 mil., tj. na  129%. Poskytovatel rozděluje podporu v souladu  se zařazením</a:t>
          </a:r>
          <a:r>
            <a:rPr lang="cs-CZ" sz="1200" baseline="0">
              <a:solidFill>
                <a:schemeClr val="dk1"/>
              </a:solidFill>
              <a:effectLst/>
              <a:latin typeface="+mn-lt"/>
              <a:ea typeface="+mn-ea"/>
              <a:cs typeface="+mn-cs"/>
            </a:rPr>
            <a:t> výzkumných organizací  do</a:t>
          </a:r>
          <a:r>
            <a:rPr lang="cs-CZ" sz="1200">
              <a:solidFill>
                <a:schemeClr val="dk1"/>
              </a:solidFill>
              <a:effectLst/>
              <a:latin typeface="+mn-lt"/>
              <a:ea typeface="+mn-ea"/>
              <a:cs typeface="+mn-cs"/>
            </a:rPr>
            <a:t> pásem</a:t>
          </a:r>
          <a:r>
            <a:rPr lang="cs-CZ" sz="1200" baseline="0">
              <a:solidFill>
                <a:schemeClr val="dk1"/>
              </a:solidFill>
              <a:effectLst/>
              <a:latin typeface="+mn-lt"/>
              <a:ea typeface="+mn-ea"/>
              <a:cs typeface="+mn-cs"/>
            </a:rPr>
            <a:t> podle národního</a:t>
          </a:r>
          <a:r>
            <a:rPr lang="cs-CZ" sz="1200">
              <a:solidFill>
                <a:schemeClr val="dk1"/>
              </a:solidFill>
              <a:effectLst/>
              <a:latin typeface="+mn-lt"/>
              <a:ea typeface="+mn-ea"/>
              <a:cs typeface="+mn-cs"/>
            </a:rPr>
            <a:t> hodnocení:</a:t>
          </a:r>
          <a:r>
            <a:rPr lang="cs-CZ" sz="1200" baseline="0">
              <a:solidFill>
                <a:schemeClr val="dk1"/>
              </a:solidFill>
              <a:effectLst/>
              <a:latin typeface="+mn-lt"/>
              <a:ea typeface="+mn-ea"/>
              <a:cs typeface="+mn-cs"/>
            </a:rPr>
            <a:t> v pásmu A byl nárůst na 120% a více, v pásmu B typicky mezi 109 a 115%, v pásmu C 108% a v pásmu D 105%. Jedinou výraznou výjimkou je Výzkumný šlechtitelský ústav ovocnářský, jeden z nositelů výzkumné infrastruktury, který vykázal nárůst na 311% (absolutně o 28 mil).</a:t>
          </a:r>
        </a:p>
        <a:p>
          <a:pPr marL="0" marR="0" lvl="0" indent="0" defTabSz="914400" eaLnBrk="1" fontAlgn="auto" latinLnBrk="0" hangingPunct="1">
            <a:lnSpc>
              <a:spcPct val="100000"/>
            </a:lnSpc>
            <a:spcBef>
              <a:spcPts val="0"/>
            </a:spcBef>
            <a:spcAft>
              <a:spcPts val="0"/>
            </a:spcAft>
            <a:buClrTx/>
            <a:buSzTx/>
            <a:buFontTx/>
            <a:buNone/>
            <a:tabLst/>
            <a:defRPr/>
          </a:pPr>
          <a:r>
            <a:rPr lang="cs-CZ" sz="1200" baseline="0">
              <a:solidFill>
                <a:schemeClr val="dk1"/>
              </a:solidFill>
              <a:effectLst/>
              <a:latin typeface="+mn-lt"/>
              <a:ea typeface="+mn-ea"/>
              <a:cs typeface="+mn-cs"/>
            </a:rPr>
            <a:t>Instituce poskytovatele zařazené do pásma A vykazují špičkové výsledky plně srovnatelné s pracovišti v segmentech VŠ a AVČR. Za velmi kvalitní byla označena i neakademická pracoviště jako je Chmelařský institut, ale i Agritec nebo Agrotest.</a:t>
          </a:r>
          <a:endParaRPr lang="cs-CZ" sz="1200">
            <a:solidFill>
              <a:schemeClr val="dk1"/>
            </a:solidFill>
            <a:effectLst/>
            <a:latin typeface="+mn-lt"/>
            <a:ea typeface="+mn-ea"/>
            <a:cs typeface="+mn-cs"/>
          </a:endParaRPr>
        </a:p>
        <a:p>
          <a:endParaRPr lang="cs-CZ" sz="1200">
            <a:solidFill>
              <a:schemeClr val="dk1"/>
            </a:solidFill>
            <a:effectLst/>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21</xdr:row>
      <xdr:rowOff>479423</xdr:rowOff>
    </xdr:from>
    <xdr:to>
      <xdr:col>3</xdr:col>
      <xdr:colOff>687387</xdr:colOff>
      <xdr:row>33</xdr:row>
      <xdr:rowOff>158749</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xdr:row>
      <xdr:rowOff>9525</xdr:rowOff>
    </xdr:from>
    <xdr:to>
      <xdr:col>5</xdr:col>
      <xdr:colOff>600075</xdr:colOff>
      <xdr:row>14</xdr:row>
      <xdr:rowOff>9525</xdr:rowOff>
    </xdr:to>
    <xdr:sp macro="" textlink="">
      <xdr:nvSpPr>
        <xdr:cNvPr id="3" name="TextovéPole 2"/>
        <xdr:cNvSpPr txBox="1"/>
      </xdr:nvSpPr>
      <xdr:spPr>
        <a:xfrm>
          <a:off x="0" y="600075"/>
          <a:ext cx="6191250" cy="1362075"/>
        </a:xfrm>
        <a:prstGeom prst="rect">
          <a:avLst/>
        </a:prstGeom>
        <a:solidFill>
          <a:schemeClr val="tx2">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200" b="1">
              <a:solidFill>
                <a:schemeClr val="dk1"/>
              </a:solidFill>
              <a:effectLst/>
              <a:latin typeface="+mn-lt"/>
              <a:ea typeface="+mn-ea"/>
              <a:cs typeface="+mn-cs"/>
            </a:rPr>
            <a:t>Hodnocení podle M17+</a:t>
          </a:r>
          <a:r>
            <a:rPr lang="cs-CZ" sz="1200" b="0" baseline="0">
              <a:solidFill>
                <a:schemeClr val="dk1"/>
              </a:solidFill>
              <a:effectLst/>
              <a:latin typeface="+mn-lt"/>
              <a:ea typeface="+mn-ea"/>
              <a:cs typeface="+mn-cs"/>
            </a:rPr>
            <a:t> a f</a:t>
          </a:r>
          <a:r>
            <a:rPr lang="cs-CZ" sz="1200" b="1">
              <a:solidFill>
                <a:schemeClr val="dk1"/>
              </a:solidFill>
              <a:effectLst/>
              <a:latin typeface="+mn-lt"/>
              <a:ea typeface="+mn-ea"/>
              <a:cs typeface="+mn-cs"/>
            </a:rPr>
            <a:t>inancování VO po 4 letech od výchozí fixace </a:t>
          </a: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Institucionální podpora pro jedinou výzkumnou organizaci poskytovatele byla z vysoké původní fixace 25 mil v roce 2018 po čtyřech letech navýšena na ca 35mil., tj. na cca 140%. </a:t>
          </a:r>
        </a:p>
        <a:p>
          <a:r>
            <a:rPr lang="cs-CZ" sz="1200">
              <a:solidFill>
                <a:schemeClr val="dk1"/>
              </a:solidFill>
              <a:effectLst/>
              <a:latin typeface="+mn-lt"/>
              <a:ea typeface="+mn-ea"/>
              <a:cs typeface="+mn-cs"/>
            </a:rPr>
            <a:t>Ústav mezinárodních vztahů, jediná výzkumná organizace v gesci poskytovatele, je hodnocena jako A a dosáhl vynikajícího hodnocení v modulu M1, z hlediska bibliometrie se prosazuje v oborech politologie a sociologie. Výsledky této VO se objevují zejména v databázi Scopus, méně viditelná je však v databázi WoS.</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1</xdr:colOff>
      <xdr:row>25</xdr:row>
      <xdr:rowOff>177800</xdr:rowOff>
    </xdr:from>
    <xdr:to>
      <xdr:col>5</xdr:col>
      <xdr:colOff>676276</xdr:colOff>
      <xdr:row>54</xdr:row>
      <xdr:rowOff>152400</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180974</xdr:rowOff>
    </xdr:from>
    <xdr:to>
      <xdr:col>5</xdr:col>
      <xdr:colOff>685799</xdr:colOff>
      <xdr:row>14</xdr:row>
      <xdr:rowOff>0</xdr:rowOff>
    </xdr:to>
    <xdr:sp macro="" textlink="">
      <xdr:nvSpPr>
        <xdr:cNvPr id="3" name="TextovéPole 2"/>
        <xdr:cNvSpPr txBox="1"/>
      </xdr:nvSpPr>
      <xdr:spPr>
        <a:xfrm>
          <a:off x="0" y="828674"/>
          <a:ext cx="7172324" cy="2200276"/>
        </a:xfrm>
        <a:prstGeom prst="rect">
          <a:avLst/>
        </a:prstGeom>
        <a:solidFill>
          <a:schemeClr val="tx2">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cs-CZ" sz="1200" b="1">
              <a:solidFill>
                <a:schemeClr val="dk1"/>
              </a:solidFill>
              <a:effectLst/>
              <a:latin typeface="+mn-lt"/>
              <a:ea typeface="+mn-ea"/>
              <a:cs typeface="+mn-cs"/>
            </a:rPr>
            <a:t>Hodnocení podle M17+</a:t>
          </a:r>
          <a:r>
            <a:rPr lang="cs-CZ" sz="1200" b="0" baseline="0">
              <a:solidFill>
                <a:schemeClr val="dk1"/>
              </a:solidFill>
              <a:effectLst/>
              <a:latin typeface="+mn-lt"/>
              <a:ea typeface="+mn-ea"/>
              <a:cs typeface="+mn-cs"/>
            </a:rPr>
            <a:t> a f</a:t>
          </a:r>
          <a:r>
            <a:rPr lang="cs-CZ" sz="1200" b="1">
              <a:solidFill>
                <a:schemeClr val="dk1"/>
              </a:solidFill>
              <a:effectLst/>
              <a:latin typeface="+mn-lt"/>
              <a:ea typeface="+mn-ea"/>
              <a:cs typeface="+mn-cs"/>
            </a:rPr>
            <a:t>inancování VO po 4 letech od výchozí fixace </a:t>
          </a:r>
          <a:endParaRPr lang="cs-CZ" sz="1200">
            <a:effectLst/>
          </a:endParaRPr>
        </a:p>
        <a:p>
          <a:r>
            <a:rPr lang="cs-CZ" sz="1200">
              <a:solidFill>
                <a:schemeClr val="dk1"/>
              </a:solidFill>
              <a:effectLst/>
              <a:latin typeface="+mn-lt"/>
              <a:ea typeface="+mn-ea"/>
              <a:cs typeface="+mn-cs"/>
            </a:rPr>
            <a:t>Institucionální podpora </a:t>
          </a:r>
          <a:r>
            <a:rPr lang="en-US" sz="1200">
              <a:solidFill>
                <a:schemeClr val="dk1"/>
              </a:solidFill>
              <a:effectLst/>
              <a:latin typeface="+mn-lt"/>
              <a:ea typeface="+mn-ea"/>
              <a:cs typeface="+mn-cs"/>
            </a:rPr>
            <a:t>byla</a:t>
          </a:r>
          <a:r>
            <a:rPr lang="cs-CZ" sz="1200">
              <a:solidFill>
                <a:schemeClr val="dk1"/>
              </a:solidFill>
              <a:effectLst/>
              <a:latin typeface="+mn-lt"/>
              <a:ea typeface="+mn-ea"/>
              <a:cs typeface="+mn-cs"/>
            </a:rPr>
            <a:t> z původní fixace cca 248 mil v roce 2018 po </a:t>
          </a:r>
          <a:r>
            <a:rPr lang="cs-CZ" sz="1400">
              <a:solidFill>
                <a:schemeClr val="dk1"/>
              </a:solidFill>
              <a:effectLst/>
              <a:latin typeface="+mn-lt"/>
              <a:ea typeface="+mn-ea"/>
              <a:cs typeface="+mn-cs"/>
            </a:rPr>
            <a:t>čtyřech</a:t>
          </a:r>
          <a:r>
            <a:rPr lang="cs-CZ" sz="1200">
              <a:solidFill>
                <a:schemeClr val="dk1"/>
              </a:solidFill>
              <a:effectLst/>
              <a:latin typeface="+mn-lt"/>
              <a:ea typeface="+mn-ea"/>
              <a:cs typeface="+mn-cs"/>
            </a:rPr>
            <a:t> letech navýšena na cca 284 mil., tj. na cca 114%. DKRVO je poskytováno 5 resortním výzkumným organizacím. Poskytovatel při financování nezohledňuje rozdíl mezi institucemi A a B, relativní nárůsty v obou pásmech jsou přibližně stejné (s výjimkou Českého hydrometeorologického ústavu, </a:t>
          </a:r>
          <a:r>
            <a:rPr lang="en-US" sz="1200">
              <a:solidFill>
                <a:schemeClr val="dk1"/>
              </a:solidFill>
              <a:effectLst/>
              <a:latin typeface="+mn-lt"/>
              <a:ea typeface="+mn-ea"/>
              <a:cs typeface="+mn-cs"/>
            </a:rPr>
            <a:t>kter</a:t>
          </a:r>
          <a:r>
            <a:rPr lang="cs-CZ" sz="1200">
              <a:solidFill>
                <a:schemeClr val="dk1"/>
              </a:solidFill>
              <a:effectLst/>
              <a:latin typeface="+mn-lt"/>
              <a:ea typeface="+mn-ea"/>
              <a:cs typeface="+mn-cs"/>
            </a:rPr>
            <a:t>ý</a:t>
          </a:r>
          <a:r>
            <a:rPr lang="cs-CZ" sz="1200" baseline="0">
              <a:solidFill>
                <a:schemeClr val="dk1"/>
              </a:solidFill>
              <a:effectLst/>
              <a:latin typeface="+mn-lt"/>
              <a:ea typeface="+mn-ea"/>
              <a:cs typeface="+mn-cs"/>
            </a:rPr>
            <a:t> je podporován nově, </a:t>
          </a:r>
          <a:r>
            <a:rPr lang="cs-CZ" sz="1200">
              <a:solidFill>
                <a:schemeClr val="dk1"/>
              </a:solidFill>
              <a:effectLst/>
              <a:latin typeface="+mn-lt"/>
              <a:ea typeface="+mn-ea"/>
              <a:cs typeface="+mn-cs"/>
            </a:rPr>
            <a:t>kde relativní nárůst na 132 % odpovídá menšímu absolutnímu nárůstu v porovnání s ostatními institucemi v těchto pásmech). V posledním roce byla</a:t>
          </a:r>
          <a:r>
            <a:rPr lang="cs-CZ" sz="1200" baseline="0">
              <a:solidFill>
                <a:schemeClr val="dk1"/>
              </a:solidFill>
              <a:effectLst/>
              <a:latin typeface="+mn-lt"/>
              <a:ea typeface="+mn-ea"/>
              <a:cs typeface="+mn-cs"/>
            </a:rPr>
            <a:t> významně posílena podpora pro CENIA, ačkoli je hodnocena jako nejslabší.</a:t>
          </a:r>
          <a:endParaRPr lang="cs-CZ" sz="1200">
            <a:solidFill>
              <a:schemeClr val="dk1"/>
            </a:solidFill>
            <a:effectLst/>
            <a:latin typeface="+mn-lt"/>
            <a:ea typeface="+mn-ea"/>
            <a:cs typeface="+mn-cs"/>
          </a:endParaRPr>
        </a:p>
        <a:p>
          <a:r>
            <a:rPr lang="cs-CZ" sz="1200">
              <a:solidFill>
                <a:schemeClr val="dk1"/>
              </a:solidFill>
              <a:effectLst/>
              <a:latin typeface="+mn-lt"/>
              <a:ea typeface="+mn-ea"/>
              <a:cs typeface="+mn-cs"/>
            </a:rPr>
            <a:t>VO poskytovatele vykazují velmi kvalitní výsledky zejména v přírodovědných oborech, (vědy o zemi)</a:t>
          </a:r>
          <a:r>
            <a:rPr lang="cs-CZ" sz="1200" i="1">
              <a:solidFill>
                <a:schemeClr val="dk1"/>
              </a:solidFill>
              <a:effectLst/>
              <a:latin typeface="+mn-lt"/>
              <a:ea typeface="+mn-ea"/>
              <a:cs typeface="+mn-cs"/>
            </a:rPr>
            <a:t> </a:t>
          </a:r>
          <a:r>
            <a:rPr lang="cs-CZ" sz="1200">
              <a:solidFill>
                <a:schemeClr val="dk1"/>
              </a:solidFill>
              <a:effectLst/>
              <a:latin typeface="+mn-lt"/>
              <a:ea typeface="+mn-ea"/>
              <a:cs typeface="+mn-cs"/>
            </a:rPr>
            <a:t>a v zemědělských oborech. V rámci výzkumných organizací hodnocených stupněm A vyniká zejména Česká geologická služba, která často dosahuje výsledků lepších než ústavy Akademie věd se stejným oborovým zaměřením.</a:t>
          </a:r>
        </a:p>
        <a:p>
          <a:endParaRPr lang="cs-CZ" sz="1200">
            <a:solidFill>
              <a:schemeClr val="dk1"/>
            </a:solidFill>
            <a:effectLst/>
            <a:latin typeface="+mn-lt"/>
            <a:ea typeface="+mn-ea"/>
            <a:cs typeface="+mn-cs"/>
          </a:endParaRPr>
        </a:p>
        <a:p>
          <a:endParaRPr lang="cs-CZ" sz="120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18</xdr:row>
      <xdr:rowOff>28574</xdr:rowOff>
    </xdr:from>
    <xdr:to>
      <xdr:col>3</xdr:col>
      <xdr:colOff>38101</xdr:colOff>
      <xdr:row>38</xdr:row>
      <xdr:rowOff>0</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xdr:colOff>
      <xdr:row>2</xdr:row>
      <xdr:rowOff>0</xdr:rowOff>
    </xdr:from>
    <xdr:to>
      <xdr:col>6</xdr:col>
      <xdr:colOff>9526</xdr:colOff>
      <xdr:row>9</xdr:row>
      <xdr:rowOff>0</xdr:rowOff>
    </xdr:to>
    <xdr:sp macro="" textlink="">
      <xdr:nvSpPr>
        <xdr:cNvPr id="3" name="TextovéPole 2"/>
        <xdr:cNvSpPr txBox="1"/>
      </xdr:nvSpPr>
      <xdr:spPr>
        <a:xfrm>
          <a:off x="2" y="590550"/>
          <a:ext cx="6667499" cy="1400175"/>
        </a:xfrm>
        <a:prstGeom prst="rect">
          <a:avLst/>
        </a:prstGeom>
        <a:solidFill>
          <a:schemeClr val="tx2">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200" b="1">
              <a:solidFill>
                <a:schemeClr val="dk1"/>
              </a:solidFill>
              <a:effectLst/>
              <a:latin typeface="+mn-lt"/>
              <a:ea typeface="+mn-ea"/>
              <a:cs typeface="+mn-cs"/>
            </a:rPr>
            <a:t>Hodnocení podle M17+</a:t>
          </a:r>
          <a:r>
            <a:rPr lang="cs-CZ" sz="1200" b="0" baseline="0">
              <a:solidFill>
                <a:schemeClr val="dk1"/>
              </a:solidFill>
              <a:effectLst/>
              <a:latin typeface="+mn-lt"/>
              <a:ea typeface="+mn-ea"/>
              <a:cs typeface="+mn-cs"/>
            </a:rPr>
            <a:t> a f</a:t>
          </a:r>
          <a:r>
            <a:rPr lang="cs-CZ" sz="1200" b="1">
              <a:solidFill>
                <a:schemeClr val="dk1"/>
              </a:solidFill>
              <a:effectLst/>
              <a:latin typeface="+mn-lt"/>
              <a:ea typeface="+mn-ea"/>
              <a:cs typeface="+mn-cs"/>
            </a:rPr>
            <a:t>inancování VO po 4 letech od výchozí fixace </a:t>
          </a: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Institucionální podpora pro jedinou výzkumnou organizaci poskytovatele byla ze značně vysoké původní fixace 50 mil v roce 2018 po čtyřech letech navýšena na dvojnásobek.</a:t>
          </a:r>
        </a:p>
        <a:p>
          <a:r>
            <a:rPr lang="cs-CZ" sz="1200">
              <a:solidFill>
                <a:schemeClr val="dk1"/>
              </a:solidFill>
              <a:effectLst/>
              <a:latin typeface="+mn-lt"/>
              <a:ea typeface="+mn-ea"/>
              <a:cs typeface="+mn-cs"/>
            </a:rPr>
            <a:t>Poskytovatel má ve své gesci jednu výzkumnou organizaci Centrum dopravního výzkumu. Tato organizace se profiluje zejména v technických oborech, kde dosáhla výborného hodnocení v modulu M1. Z pohledu bibliometrie se prosazuje také v přírodovědných oborech. Podpůrně také ve společenských vědách, kde je ale  její hodnocení spíše průměrné.</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42</xdr:row>
      <xdr:rowOff>188685</xdr:rowOff>
    </xdr:from>
    <xdr:to>
      <xdr:col>20</xdr:col>
      <xdr:colOff>461887</xdr:colOff>
      <xdr:row>87</xdr:row>
      <xdr:rowOff>12398</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190499</xdr:rowOff>
    </xdr:from>
    <xdr:to>
      <xdr:col>5</xdr:col>
      <xdr:colOff>1257299</xdr:colOff>
      <xdr:row>15</xdr:row>
      <xdr:rowOff>9524</xdr:rowOff>
    </xdr:to>
    <xdr:sp macro="" textlink="">
      <xdr:nvSpPr>
        <xdr:cNvPr id="3" name="TextovéPole 2"/>
        <xdr:cNvSpPr txBox="1"/>
      </xdr:nvSpPr>
      <xdr:spPr>
        <a:xfrm>
          <a:off x="0" y="590549"/>
          <a:ext cx="8020049" cy="2486025"/>
        </a:xfrm>
        <a:prstGeom prst="rect">
          <a:avLst/>
        </a:prstGeom>
        <a:solidFill>
          <a:schemeClr val="tx2">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200" b="1">
              <a:solidFill>
                <a:schemeClr val="dk1"/>
              </a:solidFill>
              <a:effectLst/>
              <a:latin typeface="+mn-lt"/>
              <a:ea typeface="+mn-ea"/>
              <a:cs typeface="+mn-cs"/>
            </a:rPr>
            <a:t>Hodnocení podle M17+</a:t>
          </a:r>
          <a:r>
            <a:rPr lang="cs-CZ" sz="1200" b="0" baseline="0">
              <a:solidFill>
                <a:schemeClr val="dk1"/>
              </a:solidFill>
              <a:effectLst/>
              <a:latin typeface="+mn-lt"/>
              <a:ea typeface="+mn-ea"/>
              <a:cs typeface="+mn-cs"/>
            </a:rPr>
            <a:t> a f</a:t>
          </a:r>
          <a:r>
            <a:rPr lang="cs-CZ" sz="1200" b="1">
              <a:solidFill>
                <a:schemeClr val="dk1"/>
              </a:solidFill>
              <a:effectLst/>
              <a:latin typeface="+mn-lt"/>
              <a:ea typeface="+mn-ea"/>
              <a:cs typeface="+mn-cs"/>
            </a:rPr>
            <a:t>inancování VO po 4 letech od výchozí fixace </a:t>
          </a: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Institucionální podpora byla z původní nízké</a:t>
          </a:r>
          <a:r>
            <a:rPr lang="cs-CZ" sz="1200" baseline="0">
              <a:solidFill>
                <a:schemeClr val="dk1"/>
              </a:solidFill>
              <a:effectLst/>
              <a:latin typeface="+mn-lt"/>
              <a:ea typeface="+mn-ea"/>
              <a:cs typeface="+mn-cs"/>
            </a:rPr>
            <a:t> </a:t>
          </a:r>
          <a:r>
            <a:rPr lang="cs-CZ" sz="1200">
              <a:solidFill>
                <a:schemeClr val="dk1"/>
              </a:solidFill>
              <a:effectLst/>
              <a:latin typeface="+mn-lt"/>
              <a:ea typeface="+mn-ea"/>
              <a:cs typeface="+mn-cs"/>
            </a:rPr>
            <a:t>fixace 90 mil v roce 2018 na celkem</a:t>
          </a:r>
          <a:r>
            <a:rPr lang="cs-CZ" sz="1200" baseline="0">
              <a:solidFill>
                <a:schemeClr val="dk1"/>
              </a:solidFill>
              <a:effectLst/>
              <a:latin typeface="+mn-lt"/>
              <a:ea typeface="+mn-ea"/>
              <a:cs typeface="+mn-cs"/>
            </a:rPr>
            <a:t> cca 20 VO </a:t>
          </a:r>
          <a:r>
            <a:rPr lang="cs-CZ" sz="1200">
              <a:solidFill>
                <a:schemeClr val="dk1"/>
              </a:solidFill>
              <a:effectLst/>
              <a:latin typeface="+mn-lt"/>
              <a:ea typeface="+mn-ea"/>
              <a:cs typeface="+mn-cs"/>
            </a:rPr>
            <a:t>po čtyřech letech navýšena na ca 160 mil., tj. na cca 181%. Poskytovatel ve výsledku  rozdělil podporu bez patrné vazby na kvalitativní pásma národního hodnocení. Řada institucí v pásmech B a C vykazuje vyšší nárůst (jak relativně, tak i absolutně) než instituce v pásmu A. Extrémní</a:t>
          </a:r>
          <a:r>
            <a:rPr lang="cs-CZ" sz="1200" baseline="0">
              <a:solidFill>
                <a:schemeClr val="dk1"/>
              </a:solidFill>
              <a:effectLst/>
              <a:latin typeface="+mn-lt"/>
              <a:ea typeface="+mn-ea"/>
              <a:cs typeface="+mn-cs"/>
            </a:rPr>
            <a:t> procentuální nárůst financování některých VO (ve stovkách procent) nelze zdůvodňovat odpovídajícím nárůstem vědecké kvality.</a:t>
          </a: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Řada institucí poskytovatele vykazuje velmi kvalitní výsledky v humanitních vědách (Uměleckoprůmyslové muzeum v Praze, Národní galerie v Praze, Institut umění - Divadelní ústav), některé v  přírodovědných oborech (Národní muzeum). Poskytovatel v minulých letech trval na svém interním hodnocení. Na poslední tripartitě, když bylo na národní úrovni dohodnoceno 10 výsledků pro</a:t>
          </a:r>
          <a:r>
            <a:rPr lang="cs-CZ" sz="1200" baseline="0">
              <a:solidFill>
                <a:schemeClr val="dk1"/>
              </a:solidFill>
              <a:effectLst/>
              <a:latin typeface="+mn-lt"/>
              <a:ea typeface="+mn-ea"/>
              <a:cs typeface="+mn-cs"/>
            </a:rPr>
            <a:t> každou VO, došlo s výjimkou </a:t>
          </a:r>
          <a:r>
            <a:rPr lang="cs-CZ" sz="1200">
              <a:solidFill>
                <a:schemeClr val="dk1"/>
              </a:solidFill>
              <a:effectLst/>
              <a:latin typeface="+mn-lt"/>
              <a:ea typeface="+mn-ea"/>
              <a:cs typeface="+mn-cs"/>
            </a:rPr>
            <a:t>Muzea skla a bižuterie v Jablonci nad Nisou </a:t>
          </a:r>
          <a:r>
            <a:rPr lang="cs-CZ" sz="1200" baseline="0">
              <a:solidFill>
                <a:schemeClr val="dk1"/>
              </a:solidFill>
              <a:effectLst/>
              <a:latin typeface="+mn-lt"/>
              <a:ea typeface="+mn-ea"/>
              <a:cs typeface="+mn-cs"/>
            </a:rPr>
            <a:t>/</a:t>
          </a:r>
          <a:r>
            <a:rPr lang="cs-CZ" sz="1200">
              <a:solidFill>
                <a:schemeClr val="dk1"/>
              </a:solidFill>
              <a:effectLst/>
              <a:latin typeface="+mn-lt"/>
              <a:ea typeface="+mn-ea"/>
              <a:cs typeface="+mn-cs"/>
            </a:rPr>
            <a:t>národní hodnocení (D) a hodnocení poskytovatele (C)/ u všech VO</a:t>
          </a:r>
          <a:r>
            <a:rPr lang="cs-CZ" sz="1200" baseline="0">
              <a:solidFill>
                <a:schemeClr val="dk1"/>
              </a:solidFill>
              <a:effectLst/>
              <a:latin typeface="+mn-lt"/>
              <a:ea typeface="+mn-ea"/>
              <a:cs typeface="+mn-cs"/>
            </a:rPr>
            <a:t> ke shodě</a:t>
          </a:r>
          <a:r>
            <a:rPr lang="cs-CZ" sz="1200">
              <a:solidFill>
                <a:schemeClr val="dk1"/>
              </a:solidFill>
              <a:effectLst/>
              <a:latin typeface="+mn-lt"/>
              <a:ea typeface="+mn-ea"/>
              <a:cs typeface="+mn-cs"/>
            </a:rPr>
            <a:t>. Korelace</a:t>
          </a:r>
          <a:r>
            <a:rPr lang="cs-CZ" sz="1200" baseline="0">
              <a:solidFill>
                <a:schemeClr val="dk1"/>
              </a:solidFill>
              <a:effectLst/>
              <a:latin typeface="+mn-lt"/>
              <a:ea typeface="+mn-ea"/>
              <a:cs typeface="+mn-cs"/>
            </a:rPr>
            <a:t> mezi hodnotícími pásmy a financováním ale patrná není. Mezi lety 2021 a 2022 se rozpor navíc prohlubuje.</a:t>
          </a:r>
          <a:endParaRPr lang="cs-CZ" sz="12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cs-CZ" sz="1200">
            <a:solidFill>
              <a:schemeClr val="dk1"/>
            </a:solidFill>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28</xdr:row>
      <xdr:rowOff>171450</xdr:rowOff>
    </xdr:from>
    <xdr:to>
      <xdr:col>5</xdr:col>
      <xdr:colOff>600075</xdr:colOff>
      <xdr:row>54</xdr:row>
      <xdr:rowOff>47626</xdr:rowOff>
    </xdr:to>
    <xdr:graphicFrame macro="">
      <xdr:nvGraphicFramePr>
        <xdr:cNvPr id="2" name="Graf 1" title="m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9524</xdr:rowOff>
    </xdr:from>
    <xdr:to>
      <xdr:col>5</xdr:col>
      <xdr:colOff>609599</xdr:colOff>
      <xdr:row>15</xdr:row>
      <xdr:rowOff>0</xdr:rowOff>
    </xdr:to>
    <xdr:sp macro="" textlink="">
      <xdr:nvSpPr>
        <xdr:cNvPr id="3" name="TextovéPole 2"/>
        <xdr:cNvSpPr txBox="1"/>
      </xdr:nvSpPr>
      <xdr:spPr>
        <a:xfrm>
          <a:off x="0" y="600074"/>
          <a:ext cx="6896099" cy="2486026"/>
        </a:xfrm>
        <a:prstGeom prst="rect">
          <a:avLst/>
        </a:prstGeom>
        <a:solidFill>
          <a:schemeClr val="tx2">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200" b="1">
              <a:solidFill>
                <a:schemeClr val="dk1"/>
              </a:solidFill>
              <a:effectLst/>
              <a:latin typeface="+mn-lt"/>
              <a:ea typeface="+mn-ea"/>
              <a:cs typeface="+mn-cs"/>
            </a:rPr>
            <a:t>Hodnocení podle M17+</a:t>
          </a:r>
          <a:r>
            <a:rPr lang="cs-CZ" sz="1200" b="0" baseline="0">
              <a:solidFill>
                <a:schemeClr val="dk1"/>
              </a:solidFill>
              <a:effectLst/>
              <a:latin typeface="+mn-lt"/>
              <a:ea typeface="+mn-ea"/>
              <a:cs typeface="+mn-cs"/>
            </a:rPr>
            <a:t> a f</a:t>
          </a:r>
          <a:r>
            <a:rPr lang="cs-CZ" sz="1200" b="1">
              <a:solidFill>
                <a:schemeClr val="dk1"/>
              </a:solidFill>
              <a:effectLst/>
              <a:latin typeface="+mn-lt"/>
              <a:ea typeface="+mn-ea"/>
              <a:cs typeface="+mn-cs"/>
            </a:rPr>
            <a:t>inancování VO po 4 letech od výchozí fixace </a:t>
          </a: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Institucionální podpora je celkově nízká. Fixace v roce 2018 byla 91 mil,</a:t>
          </a:r>
          <a:r>
            <a:rPr lang="cs-CZ" sz="1200" baseline="0">
              <a:solidFill>
                <a:schemeClr val="dk1"/>
              </a:solidFill>
              <a:effectLst/>
              <a:latin typeface="+mn-lt"/>
              <a:ea typeface="+mn-ea"/>
              <a:cs typeface="+mn-cs"/>
            </a:rPr>
            <a:t> p</a:t>
          </a:r>
          <a:r>
            <a:rPr lang="cs-CZ" sz="1200">
              <a:solidFill>
                <a:schemeClr val="dk1"/>
              </a:solidFill>
              <a:effectLst/>
              <a:latin typeface="+mn-lt"/>
              <a:ea typeface="+mn-ea"/>
              <a:cs typeface="+mn-cs"/>
            </a:rPr>
            <a:t>o čtyřech letech byla navýšena na 111 mil., tj. na 122%.  DKRVO poskytováno 5 resortním výzkumným organizacím a až 90% z celkového objemu Univerzitě obrany.</a:t>
          </a:r>
          <a:br>
            <a:rPr lang="cs-CZ" sz="1200">
              <a:solidFill>
                <a:schemeClr val="dk1"/>
              </a:solidFill>
              <a:effectLst/>
              <a:latin typeface="+mn-lt"/>
              <a:ea typeface="+mn-ea"/>
              <a:cs typeface="+mn-cs"/>
            </a:rPr>
          </a:br>
          <a:r>
            <a:rPr lang="cs-CZ" sz="1200">
              <a:solidFill>
                <a:schemeClr val="dk1"/>
              </a:solidFill>
              <a:effectLst/>
              <a:latin typeface="+mn-lt"/>
              <a:ea typeface="+mn-ea"/>
              <a:cs typeface="+mn-cs"/>
            </a:rPr>
            <a:t>Navýšení podpory VO</a:t>
          </a:r>
          <a:r>
            <a:rPr lang="cs-CZ" sz="1200" baseline="0">
              <a:solidFill>
                <a:schemeClr val="dk1"/>
              </a:solidFill>
              <a:effectLst/>
              <a:latin typeface="+mn-lt"/>
              <a:ea typeface="+mn-ea"/>
              <a:cs typeface="+mn-cs"/>
            </a:rPr>
            <a:t> v zásadě odpovídá </a:t>
          </a:r>
          <a:r>
            <a:rPr lang="cs-CZ" sz="1200">
              <a:solidFill>
                <a:schemeClr val="dk1"/>
              </a:solidFill>
              <a:effectLst/>
              <a:latin typeface="+mn-lt"/>
              <a:ea typeface="+mn-ea"/>
              <a:cs typeface="+mn-cs"/>
            </a:rPr>
            <a:t> jednotlivým pásmům. V rezortním pásmu A nebyla</a:t>
          </a:r>
          <a:r>
            <a:rPr lang="cs-CZ" sz="1200" baseline="0">
              <a:solidFill>
                <a:schemeClr val="dk1"/>
              </a:solidFill>
              <a:effectLst/>
              <a:latin typeface="+mn-lt"/>
              <a:ea typeface="+mn-ea"/>
              <a:cs typeface="+mn-cs"/>
            </a:rPr>
            <a:t> identifikována žádná VO poskytovatele. N</a:t>
          </a:r>
          <a:r>
            <a:rPr lang="cs-CZ" sz="1200">
              <a:solidFill>
                <a:schemeClr val="dk1"/>
              </a:solidFill>
              <a:effectLst/>
              <a:latin typeface="+mn-lt"/>
              <a:ea typeface="+mn-ea"/>
              <a:cs typeface="+mn-cs"/>
            </a:rPr>
            <a:t>avýšení</a:t>
          </a:r>
          <a:r>
            <a:rPr lang="cs-CZ" sz="1200" baseline="0">
              <a:solidFill>
                <a:schemeClr val="dk1"/>
              </a:solidFill>
              <a:effectLst/>
              <a:latin typeface="+mn-lt"/>
              <a:ea typeface="+mn-ea"/>
              <a:cs typeface="+mn-cs"/>
            </a:rPr>
            <a:t> </a:t>
          </a:r>
          <a:r>
            <a:rPr lang="cs-CZ" sz="1200">
              <a:solidFill>
                <a:schemeClr val="dk1"/>
              </a:solidFill>
              <a:effectLst/>
              <a:latin typeface="+mn-lt"/>
              <a:ea typeface="+mn-ea"/>
              <a:cs typeface="+mn-cs"/>
            </a:rPr>
            <a:t>v pásmu B  bylo</a:t>
          </a:r>
          <a:r>
            <a:rPr lang="cs-CZ" sz="1200" baseline="0">
              <a:solidFill>
                <a:schemeClr val="dk1"/>
              </a:solidFill>
              <a:effectLst/>
              <a:latin typeface="+mn-lt"/>
              <a:ea typeface="+mn-ea"/>
              <a:cs typeface="+mn-cs"/>
            </a:rPr>
            <a:t> vyšší než navýšení v pásmu</a:t>
          </a:r>
          <a:r>
            <a:rPr lang="cs-CZ" sz="1200">
              <a:solidFill>
                <a:schemeClr val="dk1"/>
              </a:solidFill>
              <a:effectLst/>
              <a:latin typeface="+mn-lt"/>
              <a:ea typeface="+mn-ea"/>
              <a:cs typeface="+mn-cs"/>
            </a:rPr>
            <a:t> C, rozdíly</a:t>
          </a:r>
          <a:r>
            <a:rPr lang="cs-CZ" sz="1200" baseline="0">
              <a:solidFill>
                <a:schemeClr val="dk1"/>
              </a:solidFill>
              <a:effectLst/>
              <a:latin typeface="+mn-lt"/>
              <a:ea typeface="+mn-ea"/>
              <a:cs typeface="+mn-cs"/>
            </a:rPr>
            <a:t> však jsou uvnitř pásem - </a:t>
          </a:r>
          <a:r>
            <a:rPr lang="cs-CZ" sz="1200">
              <a:solidFill>
                <a:schemeClr val="dk1"/>
              </a:solidFill>
              <a:effectLst/>
              <a:latin typeface="+mn-lt"/>
              <a:ea typeface="+mn-ea"/>
              <a:cs typeface="+mn-cs"/>
            </a:rPr>
            <a:t> Vojenský zdravotní ústav</a:t>
          </a:r>
          <a:r>
            <a:rPr lang="cs-CZ" sz="1200" baseline="0">
              <a:solidFill>
                <a:schemeClr val="dk1"/>
              </a:solidFill>
              <a:effectLst/>
              <a:latin typeface="+mn-lt"/>
              <a:ea typeface="+mn-ea"/>
              <a:cs typeface="+mn-cs"/>
            </a:rPr>
            <a:t> v pásmu B dosáhl navýšení 210% oproti cca 120% u zbylých dvou VO, absolutně se však jedná pouze o 500 tis. Kč. V pásmu C měl naopak Vojenský výzkumný ústav nulový nárůst DKRVO oproti cca 10% u zbylých dvou VO.</a:t>
          </a:r>
        </a:p>
        <a:p>
          <a:r>
            <a:rPr lang="cs-CZ" sz="1200">
              <a:solidFill>
                <a:schemeClr val="dk1"/>
              </a:solidFill>
              <a:effectLst/>
              <a:latin typeface="+mn-lt"/>
              <a:ea typeface="+mn-ea"/>
              <a:cs typeface="+mn-cs"/>
            </a:rPr>
            <a:t>Z</a:t>
          </a:r>
          <a:r>
            <a:rPr lang="cs-CZ" sz="1200" baseline="0">
              <a:solidFill>
                <a:schemeClr val="dk1"/>
              </a:solidFill>
              <a:effectLst/>
              <a:latin typeface="+mn-lt"/>
              <a:ea typeface="+mn-ea"/>
              <a:cs typeface="+mn-cs"/>
            </a:rPr>
            <a:t> hlediska hodnocení vykazují </a:t>
          </a:r>
          <a:r>
            <a:rPr lang="cs-CZ" sz="1200">
              <a:solidFill>
                <a:schemeClr val="dk1"/>
              </a:solidFill>
              <a:effectLst/>
              <a:latin typeface="+mn-lt"/>
              <a:ea typeface="+mn-ea"/>
              <a:cs typeface="+mn-cs"/>
            </a:rPr>
            <a:t>VO poskytovatele kvalitní výsledky zejména v medicínských oborech, méně pak v technických oborech, kam by se jejich směřování očekávalo. Ve společenských vědách jsou spíše slabé (podobně jako ČR)</a:t>
          </a:r>
          <a:r>
            <a:rPr lang="en-US" sz="1200">
              <a:solidFill>
                <a:schemeClr val="dk1"/>
              </a:solidFill>
              <a:effectLst/>
              <a:latin typeface="+mn-lt"/>
              <a:ea typeface="+mn-ea"/>
              <a:cs typeface="+mn-cs"/>
            </a:rPr>
            <a:t>. </a:t>
          </a:r>
          <a:r>
            <a:rPr lang="cs-CZ" sz="1200">
              <a:solidFill>
                <a:schemeClr val="dk1"/>
              </a:solidFill>
              <a:effectLst/>
              <a:latin typeface="+mn-lt"/>
              <a:ea typeface="+mn-ea"/>
              <a:cs typeface="+mn-cs"/>
            </a:rPr>
            <a:t>Celkově vykazují VO s výjimkou Univerzity obrany málo výsledků.</a:t>
          </a:r>
        </a:p>
        <a:p>
          <a:endParaRPr lang="cs-CZ" sz="1200">
            <a:solidFill>
              <a:schemeClr val="dk1"/>
            </a:solidFill>
            <a:effectLst/>
            <a:latin typeface="+mn-lt"/>
            <a:ea typeface="+mn-ea"/>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39</xdr:row>
      <xdr:rowOff>54429</xdr:rowOff>
    </xdr:from>
    <xdr:to>
      <xdr:col>12</xdr:col>
      <xdr:colOff>81642</xdr:colOff>
      <xdr:row>72</xdr:row>
      <xdr:rowOff>168731</xdr:rowOff>
    </xdr:to>
    <xdr:graphicFrame macro="">
      <xdr:nvGraphicFramePr>
        <xdr:cNvPr id="4" name="Graf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3</xdr:row>
      <xdr:rowOff>9524</xdr:rowOff>
    </xdr:from>
    <xdr:to>
      <xdr:col>6</xdr:col>
      <xdr:colOff>1</xdr:colOff>
      <xdr:row>15</xdr:row>
      <xdr:rowOff>19049</xdr:rowOff>
    </xdr:to>
    <xdr:sp macro="" textlink="">
      <xdr:nvSpPr>
        <xdr:cNvPr id="3" name="TextovéPole 2"/>
        <xdr:cNvSpPr txBox="1"/>
      </xdr:nvSpPr>
      <xdr:spPr>
        <a:xfrm>
          <a:off x="1" y="971549"/>
          <a:ext cx="7362825" cy="1495425"/>
        </a:xfrm>
        <a:prstGeom prst="rect">
          <a:avLst/>
        </a:prstGeom>
        <a:solidFill>
          <a:schemeClr val="tx2">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200" b="1">
              <a:solidFill>
                <a:schemeClr val="dk1"/>
              </a:solidFill>
              <a:effectLst/>
              <a:latin typeface="+mn-lt"/>
              <a:ea typeface="+mn-ea"/>
              <a:cs typeface="+mn-cs"/>
            </a:rPr>
            <a:t>Hodnocení podle M17+</a:t>
          </a:r>
          <a:r>
            <a:rPr lang="cs-CZ" sz="1200" b="0" baseline="0">
              <a:solidFill>
                <a:schemeClr val="dk1"/>
              </a:solidFill>
              <a:effectLst/>
              <a:latin typeface="+mn-lt"/>
              <a:ea typeface="+mn-ea"/>
              <a:cs typeface="+mn-cs"/>
            </a:rPr>
            <a:t> a f</a:t>
          </a:r>
          <a:r>
            <a:rPr lang="cs-CZ" sz="1200" b="1">
              <a:solidFill>
                <a:schemeClr val="dk1"/>
              </a:solidFill>
              <a:effectLst/>
              <a:latin typeface="+mn-lt"/>
              <a:ea typeface="+mn-ea"/>
              <a:cs typeface="+mn-cs"/>
            </a:rPr>
            <a:t>inancování VO po 4 letech od výchozí fixace </a:t>
          </a: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Institucionální podpora typu DKRVO pro 14 institucí byla ze</a:t>
          </a:r>
          <a:r>
            <a:rPr lang="cs-CZ" sz="1200" baseline="0">
              <a:solidFill>
                <a:schemeClr val="dk1"/>
              </a:solidFill>
              <a:effectLst/>
              <a:latin typeface="+mn-lt"/>
              <a:ea typeface="+mn-ea"/>
              <a:cs typeface="+mn-cs"/>
            </a:rPr>
            <a:t> 356 </a:t>
          </a:r>
          <a:r>
            <a:rPr lang="cs-CZ" sz="1200">
              <a:solidFill>
                <a:schemeClr val="dk1"/>
              </a:solidFill>
              <a:effectLst/>
              <a:latin typeface="+mn-lt"/>
              <a:ea typeface="+mn-ea"/>
              <a:cs typeface="+mn-cs"/>
            </a:rPr>
            <a:t>mil v roce 2018 po čtyřech letech navýšena na 515 mil., tj. na  145%. </a:t>
          </a:r>
          <a:r>
            <a:rPr lang="cs-CZ" sz="1100">
              <a:solidFill>
                <a:schemeClr val="dk1"/>
              </a:solidFill>
              <a:effectLst/>
              <a:latin typeface="+mn-lt"/>
              <a:ea typeface="+mn-ea"/>
              <a:cs typeface="+mn-cs"/>
            </a:rPr>
            <a:t>Navýšení bylo způsobeno</a:t>
          </a:r>
          <a:r>
            <a:rPr lang="cs-CZ" sz="1100" baseline="0">
              <a:solidFill>
                <a:schemeClr val="dk1"/>
              </a:solidFill>
              <a:effectLst/>
              <a:latin typeface="+mn-lt"/>
              <a:ea typeface="+mn-ea"/>
              <a:cs typeface="+mn-cs"/>
            </a:rPr>
            <a:t> </a:t>
          </a:r>
          <a:r>
            <a:rPr lang="cs-CZ" sz="1100">
              <a:solidFill>
                <a:schemeClr val="dk1"/>
              </a:solidFill>
              <a:effectLst/>
              <a:latin typeface="+mn-lt"/>
              <a:ea typeface="+mn-ea"/>
              <a:cs typeface="+mn-cs"/>
            </a:rPr>
            <a:t>transferem prostředků z Národního programu udržitelnosti do IP (zvýrazněn fialově. </a:t>
          </a:r>
          <a:endParaRPr lang="cs-CZ" sz="12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Poskytovatel rozdělil</a:t>
          </a:r>
          <a:r>
            <a:rPr lang="cs-CZ" sz="1200" baseline="0">
              <a:solidFill>
                <a:schemeClr val="dk1"/>
              </a:solidFill>
              <a:effectLst/>
              <a:latin typeface="+mn-lt"/>
              <a:ea typeface="+mn-ea"/>
              <a:cs typeface="+mn-cs"/>
            </a:rPr>
            <a:t> nárůsty nositelům výzkumných infrastruktur dispararátně.  Nejvyšší nárůst na 460% zaznamenal MemBrain, ostatní se pohybují v rozsahu nárůstu od 150 do 210% výchozí částky. Nárůst ostatních výzkumných organizací, které výzkumné infrastruktury neprovozují se bez ohledu na zařazení do kvalitativních pásem pohybují max do 10 - 15 procent.</a:t>
          </a:r>
          <a:endParaRPr lang="cs-CZ" sz="1200">
            <a:solidFill>
              <a:schemeClr val="dk1"/>
            </a:solidFill>
            <a:effectLst/>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21</xdr:row>
      <xdr:rowOff>12456</xdr:rowOff>
    </xdr:from>
    <xdr:to>
      <xdr:col>3</xdr:col>
      <xdr:colOff>879232</xdr:colOff>
      <xdr:row>44</xdr:row>
      <xdr:rowOff>180975</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3</xdr:row>
      <xdr:rowOff>7328</xdr:rowOff>
    </xdr:from>
    <xdr:to>
      <xdr:col>6</xdr:col>
      <xdr:colOff>1</xdr:colOff>
      <xdr:row>12</xdr:row>
      <xdr:rowOff>0</xdr:rowOff>
    </xdr:to>
    <xdr:sp macro="" textlink="">
      <xdr:nvSpPr>
        <xdr:cNvPr id="4" name="TextovéPole 3"/>
        <xdr:cNvSpPr txBox="1"/>
      </xdr:nvSpPr>
      <xdr:spPr>
        <a:xfrm>
          <a:off x="1" y="597878"/>
          <a:ext cx="7400925" cy="2135797"/>
        </a:xfrm>
        <a:prstGeom prst="rect">
          <a:avLst/>
        </a:prstGeom>
        <a:solidFill>
          <a:schemeClr val="tx2">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200" b="1">
              <a:solidFill>
                <a:schemeClr val="dk1"/>
              </a:solidFill>
              <a:effectLst/>
              <a:latin typeface="+mn-lt"/>
              <a:ea typeface="+mn-ea"/>
              <a:cs typeface="+mn-cs"/>
            </a:rPr>
            <a:t>Hodnocení podle M17+</a:t>
          </a:r>
          <a:r>
            <a:rPr lang="cs-CZ" sz="1200" b="0" baseline="0">
              <a:solidFill>
                <a:schemeClr val="dk1"/>
              </a:solidFill>
              <a:effectLst/>
              <a:latin typeface="+mn-lt"/>
              <a:ea typeface="+mn-ea"/>
              <a:cs typeface="+mn-cs"/>
            </a:rPr>
            <a:t> a f</a:t>
          </a:r>
          <a:r>
            <a:rPr lang="cs-CZ" sz="1200" b="1">
              <a:solidFill>
                <a:schemeClr val="dk1"/>
              </a:solidFill>
              <a:effectLst/>
              <a:latin typeface="+mn-lt"/>
              <a:ea typeface="+mn-ea"/>
              <a:cs typeface="+mn-cs"/>
            </a:rPr>
            <a:t>inancování VO po 4 letech od výchozí fixace </a:t>
          </a: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Institucionální podpora byla ze</a:t>
          </a:r>
          <a:r>
            <a:rPr lang="cs-CZ" sz="1200" baseline="0">
              <a:solidFill>
                <a:schemeClr val="dk1"/>
              </a:solidFill>
              <a:effectLst/>
              <a:latin typeface="+mn-lt"/>
              <a:ea typeface="+mn-ea"/>
              <a:cs typeface="+mn-cs"/>
            </a:rPr>
            <a:t> značné</a:t>
          </a:r>
          <a:r>
            <a:rPr lang="cs-CZ" sz="1200">
              <a:solidFill>
                <a:schemeClr val="dk1"/>
              </a:solidFill>
              <a:effectLst/>
              <a:latin typeface="+mn-lt"/>
              <a:ea typeface="+mn-ea"/>
              <a:cs typeface="+mn-cs"/>
            </a:rPr>
            <a:t> výše cca 60 mil pro dvě VO v roce 2018 po čtyřech letech navýšena až na 90 mil., tj. až na 151%. Podpora bude</a:t>
          </a:r>
          <a:r>
            <a:rPr lang="cs-CZ" sz="1200" baseline="0">
              <a:solidFill>
                <a:schemeClr val="dk1"/>
              </a:solidFill>
              <a:effectLst/>
              <a:latin typeface="+mn-lt"/>
              <a:ea typeface="+mn-ea"/>
              <a:cs typeface="+mn-cs"/>
            </a:rPr>
            <a:t> podle předpokladu </a:t>
          </a:r>
          <a:r>
            <a:rPr lang="cs-CZ" sz="1200">
              <a:solidFill>
                <a:schemeClr val="dk1"/>
              </a:solidFill>
              <a:effectLst/>
              <a:latin typeface="+mn-lt"/>
              <a:ea typeface="+mn-ea"/>
              <a:cs typeface="+mn-cs"/>
            </a:rPr>
            <a:t>rozdělena nerovnoměrně, zatímco u Výzkumného ústavu bezpečnosti práce vzroste o cca 20 mil, tj. na 180 %, u Výzkumného ústavu práce a sociálních věcí vzroste o 10 mil., tj. na 130%.</a:t>
          </a:r>
        </a:p>
        <a:p>
          <a:r>
            <a:rPr lang="cs-CZ" sz="1200">
              <a:solidFill>
                <a:schemeClr val="dk1"/>
              </a:solidFill>
              <a:effectLst/>
              <a:latin typeface="+mn-lt"/>
              <a:ea typeface="+mn-ea"/>
              <a:cs typeface="+mn-cs"/>
            </a:rPr>
            <a:t>Obě organizace poskytovatele jsou dlouhodobě hodnoceny jako D. Profilují se ve společenských vědách. Výzkumný ústav bezpečnosti práce dosahuje velmi slabých výsledků v Modulu 1, z pohledu bibliometrie jej nelze hodnotit, protože nemá žádné výsledky ani v jedné z databází WoS</a:t>
          </a:r>
          <a:r>
            <a:rPr lang="cs-CZ" sz="1200" baseline="0">
              <a:solidFill>
                <a:schemeClr val="dk1"/>
              </a:solidFill>
              <a:effectLst/>
              <a:latin typeface="+mn-lt"/>
              <a:ea typeface="+mn-ea"/>
              <a:cs typeface="+mn-cs"/>
            </a:rPr>
            <a:t> resp. </a:t>
          </a:r>
          <a:r>
            <a:rPr lang="cs-CZ" sz="1200">
              <a:solidFill>
                <a:schemeClr val="dk1"/>
              </a:solidFill>
              <a:effectLst/>
              <a:latin typeface="+mn-lt"/>
              <a:ea typeface="+mn-ea"/>
              <a:cs typeface="+mn-cs"/>
            </a:rPr>
            <a:t>Scopus. Výzkumný ústav práce a sociálních věcí má o něco lepší hodnocení v Modulu 1, z pohledu bibliometrie vykazuje výsledky v obou databázích, ale převážně ve 4. kvartilu.</a:t>
          </a:r>
        </a:p>
        <a:p>
          <a:endParaRPr lang="cs-CZ" sz="1200">
            <a:solidFill>
              <a:schemeClr val="dk1"/>
            </a:solidFill>
            <a:effectLst/>
            <a:latin typeface="+mn-lt"/>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23</xdr:row>
      <xdr:rowOff>11905</xdr:rowOff>
    </xdr:from>
    <xdr:to>
      <xdr:col>5</xdr:col>
      <xdr:colOff>685799</xdr:colOff>
      <xdr:row>49</xdr:row>
      <xdr:rowOff>126205</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9525</xdr:rowOff>
    </xdr:from>
    <xdr:to>
      <xdr:col>5</xdr:col>
      <xdr:colOff>676275</xdr:colOff>
      <xdr:row>8</xdr:row>
      <xdr:rowOff>180975</xdr:rowOff>
    </xdr:to>
    <xdr:sp macro="" textlink="">
      <xdr:nvSpPr>
        <xdr:cNvPr id="3" name="TextovéPole 2"/>
        <xdr:cNvSpPr txBox="1"/>
      </xdr:nvSpPr>
      <xdr:spPr>
        <a:xfrm>
          <a:off x="0" y="600075"/>
          <a:ext cx="8382000" cy="1314450"/>
        </a:xfrm>
        <a:prstGeom prst="rect">
          <a:avLst/>
        </a:prstGeom>
        <a:solidFill>
          <a:schemeClr val="tx2">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cs-CZ" sz="1200" b="1">
              <a:solidFill>
                <a:schemeClr val="dk1"/>
              </a:solidFill>
              <a:effectLst/>
              <a:latin typeface="+mn-lt"/>
              <a:ea typeface="+mn-ea"/>
              <a:cs typeface="+mn-cs"/>
            </a:rPr>
            <a:t>Hodnocení podle M17+</a:t>
          </a:r>
          <a:r>
            <a:rPr lang="cs-CZ" sz="1200" b="0" baseline="0">
              <a:solidFill>
                <a:schemeClr val="dk1"/>
              </a:solidFill>
              <a:effectLst/>
              <a:latin typeface="+mn-lt"/>
              <a:ea typeface="+mn-ea"/>
              <a:cs typeface="+mn-cs"/>
            </a:rPr>
            <a:t> a f</a:t>
          </a:r>
          <a:r>
            <a:rPr lang="cs-CZ" sz="1200" b="1">
              <a:solidFill>
                <a:schemeClr val="dk1"/>
              </a:solidFill>
              <a:effectLst/>
              <a:latin typeface="+mn-lt"/>
              <a:ea typeface="+mn-ea"/>
              <a:cs typeface="+mn-cs"/>
            </a:rPr>
            <a:t>inancování VO po 4 letech od výchozí fixace </a:t>
          </a:r>
          <a:endParaRPr lang="cs-CZ" sz="1200">
            <a:effectLst/>
          </a:endParaRPr>
        </a:p>
        <a:p>
          <a:r>
            <a:rPr lang="cs-CZ" sz="1200">
              <a:solidFill>
                <a:schemeClr val="dk1"/>
              </a:solidFill>
              <a:effectLst/>
              <a:latin typeface="+mn-lt"/>
              <a:ea typeface="+mn-ea"/>
              <a:cs typeface="+mn-cs"/>
            </a:rPr>
            <a:t>Institucionální podpora se soustředí na rezortní instituce MŠMT, ale také na VO, které nemají jiného</a:t>
          </a:r>
          <a:r>
            <a:rPr lang="cs-CZ" sz="1200" baseline="0">
              <a:solidFill>
                <a:schemeClr val="dk1"/>
              </a:solidFill>
              <a:effectLst/>
              <a:latin typeface="+mn-lt"/>
              <a:ea typeface="+mn-ea"/>
              <a:cs typeface="+mn-cs"/>
            </a:rPr>
            <a:t> poskytovatele.</a:t>
          </a:r>
          <a:r>
            <a:rPr lang="cs-CZ" sz="1200">
              <a:solidFill>
                <a:schemeClr val="dk1"/>
              </a:solidFill>
              <a:effectLst/>
              <a:latin typeface="+mn-lt"/>
              <a:ea typeface="+mn-ea"/>
              <a:cs typeface="+mn-cs"/>
            </a:rPr>
            <a:t> Z původní fixace 26 mil v roce 2018 byla po čtyřech letech navýšena na 35 mil., tj. na 134%. DKRVO je poskytováno 5 výzkumným organizacím. Poskytovatel při financování nezohledňuje rozdíl mezi institucemi v pásmech, vyšší</a:t>
          </a:r>
          <a:r>
            <a:rPr lang="cs-CZ" sz="1200" baseline="0">
              <a:solidFill>
                <a:schemeClr val="dk1"/>
              </a:solidFill>
              <a:effectLst/>
              <a:latin typeface="+mn-lt"/>
              <a:ea typeface="+mn-ea"/>
              <a:cs typeface="+mn-cs"/>
            </a:rPr>
            <a:t> nárůsty mají spíše hůře hodnocené instituce. Téměř čtyřnásobně byla navýšena DKRVO Centru pro studium vysokého školství, ačkoli tato VO dlouhodobě nevykazuje žádné relevantní vědecké výsledky a je hodnocena jako D. </a:t>
          </a:r>
          <a:r>
            <a:rPr lang="cs-CZ" sz="1200">
              <a:solidFill>
                <a:schemeClr val="dk1"/>
              </a:solidFill>
              <a:effectLst/>
              <a:latin typeface="+mn-lt"/>
              <a:ea typeface="+mn-ea"/>
              <a:cs typeface="+mn-cs"/>
            </a:rPr>
            <a:t>Exkluzivním</a:t>
          </a:r>
          <a:r>
            <a:rPr lang="cs-CZ" sz="1200" baseline="0">
              <a:solidFill>
                <a:schemeClr val="dk1"/>
              </a:solidFill>
              <a:effectLst/>
              <a:latin typeface="+mn-lt"/>
              <a:ea typeface="+mn-ea"/>
              <a:cs typeface="+mn-cs"/>
            </a:rPr>
            <a:t> pracovištěm z celonárodního pohledu je naopak CESNET.</a:t>
          </a:r>
          <a:endParaRPr lang="cs-CZ" sz="1200">
            <a:solidFill>
              <a:schemeClr val="dk1"/>
            </a:solidFill>
            <a:effectLst/>
            <a:latin typeface="+mn-lt"/>
            <a:ea typeface="+mn-ea"/>
            <a:cs typeface="+mn-cs"/>
          </a:endParaRPr>
        </a:p>
        <a:p>
          <a:endParaRPr lang="cs-CZ" sz="1200">
            <a:solidFill>
              <a:schemeClr val="dk1"/>
            </a:solidFill>
            <a:effectLst/>
            <a:latin typeface="+mn-lt"/>
            <a:ea typeface="+mn-ea"/>
            <a:cs typeface="+mn-cs"/>
          </a:endParaRPr>
        </a:p>
        <a:p>
          <a:endParaRPr lang="cs-CZ" sz="1200">
            <a:solidFill>
              <a:schemeClr val="dk1"/>
            </a:solidFill>
            <a:effectLst/>
            <a:latin typeface="+mn-lt"/>
            <a:ea typeface="+mn-ea"/>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53</xdr:row>
      <xdr:rowOff>11109</xdr:rowOff>
    </xdr:from>
    <xdr:to>
      <xdr:col>23</xdr:col>
      <xdr:colOff>492124</xdr:colOff>
      <xdr:row>116</xdr:row>
      <xdr:rowOff>123031</xdr:rowOff>
    </xdr:to>
    <xdr:graphicFrame macro="">
      <xdr:nvGraphicFramePr>
        <xdr:cNvPr id="2" name="Graf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190498</xdr:rowOff>
    </xdr:from>
    <xdr:to>
      <xdr:col>6</xdr:col>
      <xdr:colOff>0</xdr:colOff>
      <xdr:row>15</xdr:row>
      <xdr:rowOff>0</xdr:rowOff>
    </xdr:to>
    <xdr:sp macro="" textlink="">
      <xdr:nvSpPr>
        <xdr:cNvPr id="3" name="TextovéPole 2"/>
        <xdr:cNvSpPr txBox="1"/>
      </xdr:nvSpPr>
      <xdr:spPr>
        <a:xfrm>
          <a:off x="0" y="380998"/>
          <a:ext cx="3657600" cy="2476502"/>
        </a:xfrm>
        <a:prstGeom prst="rect">
          <a:avLst/>
        </a:prstGeom>
        <a:solidFill>
          <a:schemeClr val="tx2">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cs-CZ" sz="1200" b="1">
              <a:solidFill>
                <a:schemeClr val="dk1"/>
              </a:solidFill>
              <a:effectLst/>
              <a:latin typeface="+mn-lt"/>
              <a:ea typeface="+mn-ea"/>
              <a:cs typeface="+mn-cs"/>
            </a:rPr>
            <a:t>Hodnocení podle M17+</a:t>
          </a:r>
          <a:r>
            <a:rPr lang="cs-CZ" sz="1200" b="0" baseline="0">
              <a:solidFill>
                <a:schemeClr val="dk1"/>
              </a:solidFill>
              <a:effectLst/>
              <a:latin typeface="+mn-lt"/>
              <a:ea typeface="+mn-ea"/>
              <a:cs typeface="+mn-cs"/>
            </a:rPr>
            <a:t> a f</a:t>
          </a:r>
          <a:r>
            <a:rPr lang="cs-CZ" sz="1200" b="1">
              <a:solidFill>
                <a:schemeClr val="dk1"/>
              </a:solidFill>
              <a:effectLst/>
              <a:latin typeface="+mn-lt"/>
              <a:ea typeface="+mn-ea"/>
              <a:cs typeface="+mn-cs"/>
            </a:rPr>
            <a:t>inancování VO po 4 letech od výchozí fixace </a:t>
          </a:r>
          <a:endParaRPr lang="cs-CZ" sz="1200">
            <a:effectLst/>
          </a:endParaRPr>
        </a:p>
        <a:p>
          <a:pPr eaLnBrk="1" fontAlgn="auto" latinLnBrk="0" hangingPunct="1"/>
          <a:r>
            <a:rPr lang="cs-CZ" sz="1200">
              <a:solidFill>
                <a:schemeClr val="dk1"/>
              </a:solidFill>
              <a:effectLst/>
              <a:latin typeface="+mn-lt"/>
              <a:ea typeface="+mn-ea"/>
              <a:cs typeface="+mn-cs"/>
            </a:rPr>
            <a:t>Institucionální podpora pro 30 vysokých</a:t>
          </a:r>
          <a:r>
            <a:rPr lang="cs-CZ" sz="1200" baseline="0">
              <a:solidFill>
                <a:schemeClr val="dk1"/>
              </a:solidFill>
              <a:effectLst/>
              <a:latin typeface="+mn-lt"/>
              <a:ea typeface="+mn-ea"/>
              <a:cs typeface="+mn-cs"/>
            </a:rPr>
            <a:t> škol pod MŠMT</a:t>
          </a:r>
          <a:r>
            <a:rPr lang="cs-CZ" sz="1200">
              <a:solidFill>
                <a:schemeClr val="dk1"/>
              </a:solidFill>
              <a:effectLst/>
              <a:latin typeface="+mn-lt"/>
              <a:ea typeface="+mn-ea"/>
              <a:cs typeface="+mn-cs"/>
            </a:rPr>
            <a:t> byla z výchozí  fixace 6,6 mld v roce 2018 po čtyřech letech navýšena na 8,8 mld,</a:t>
          </a:r>
          <a:r>
            <a:rPr lang="cs-CZ" sz="1200" baseline="0">
              <a:solidFill>
                <a:schemeClr val="dk1"/>
              </a:solidFill>
              <a:effectLst/>
              <a:latin typeface="+mn-lt"/>
              <a:ea typeface="+mn-ea"/>
              <a:cs typeface="+mn-cs"/>
            </a:rPr>
            <a:t> t.j. na 133%.</a:t>
          </a:r>
          <a:r>
            <a:rPr lang="cs-CZ" sz="1200">
              <a:solidFill>
                <a:schemeClr val="dk1"/>
              </a:solidFill>
              <a:effectLst/>
              <a:latin typeface="+mn-lt"/>
              <a:ea typeface="+mn-ea"/>
              <a:cs typeface="+mn-cs"/>
            </a:rPr>
            <a:t>.</a:t>
          </a:r>
        </a:p>
        <a:p>
          <a:pPr eaLnBrk="1" fontAlgn="auto" latinLnBrk="0" hangingPunct="1"/>
          <a:r>
            <a:rPr lang="cs-CZ" sz="1200">
              <a:solidFill>
                <a:schemeClr val="dk1"/>
              </a:solidFill>
              <a:effectLst/>
              <a:latin typeface="+mn-lt"/>
              <a:ea typeface="+mn-ea"/>
              <a:cs typeface="+mn-cs"/>
            </a:rPr>
            <a:t>V mezidobí</a:t>
          </a:r>
          <a:r>
            <a:rPr lang="cs-CZ" sz="1200" baseline="0">
              <a:solidFill>
                <a:schemeClr val="dk1"/>
              </a:solidFill>
              <a:effectLst/>
              <a:latin typeface="+mn-lt"/>
              <a:ea typeface="+mn-ea"/>
              <a:cs typeface="+mn-cs"/>
            </a:rPr>
            <a:t> ovšem docházelo k přerozdělování nárůstu podle vnitřního mechanizmu vybírajícího z výsledků Metodiky jen některé parametry. Na jejich základě došlo k dalšímu rozevírání nůžek mezi financováním přírodovědného a ostatního výzkumu. Následně došlo k mezifixaci, která avizovaných 85% výchozí částky přidělila jen některým VŠ. Od té doby je nárůst pásmový, určený procentem pro každé pásmo. Meziročne se tím začaly výkyvy srovnávat. MŠMT nevychází ze škálování na národní úrovni, ale z jeho agregace s výsledky hodnocení podle modulů 3-5 na úrovni poskytovatele, které posouvá některé typy škol o stupeň níže. Typickým příkladem je problémová agregace u vysokých škol uměleckého typu.</a:t>
          </a:r>
          <a:endParaRPr lang="cs-CZ" sz="1200">
            <a:effectLst/>
          </a:endParaRPr>
        </a:p>
        <a:p>
          <a:r>
            <a:rPr lang="cs-CZ" sz="1200">
              <a:solidFill>
                <a:schemeClr val="dk1"/>
              </a:solidFill>
              <a:effectLst/>
              <a:latin typeface="+mn-lt"/>
              <a:ea typeface="+mn-ea"/>
              <a:cs typeface="+mn-cs"/>
            </a:rPr>
            <a:t>Jako nesporně vynikající stupněm A je hodnoceno 6 vysokých škol, 4 univerzity </a:t>
          </a:r>
          <a:r>
            <a:rPr lang="cs-CZ" sz="1200" baseline="0">
              <a:solidFill>
                <a:schemeClr val="dk1"/>
              </a:solidFill>
              <a:effectLst/>
              <a:latin typeface="+mn-lt"/>
              <a:ea typeface="+mn-ea"/>
              <a:cs typeface="+mn-cs"/>
            </a:rPr>
            <a:t> (Praha, Brno, Olomouc, České Budějovice) a 2 techniky (ČVUT, VŠCHT). Vynikají zejména v přírodovědných, lékařských nebo technických oborech. Některé  také v oborech humanitních. Méně pak v oborech zemědelských věd a ještě méně v oblasti věd společenských.</a:t>
          </a:r>
          <a:endParaRPr lang="cs-CZ" sz="1200">
            <a:solidFill>
              <a:schemeClr val="dk1"/>
            </a:solidFill>
            <a:effectLst/>
            <a:latin typeface="+mn-lt"/>
            <a:ea typeface="+mn-ea"/>
            <a:cs typeface="+mn-cs"/>
          </a:endParaRPr>
        </a:p>
        <a:p>
          <a:endParaRPr lang="cs-CZ" sz="1200">
            <a:solidFill>
              <a:schemeClr val="dk1"/>
            </a:solidFill>
            <a:effectLst/>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28575</xdr:colOff>
      <xdr:row>29</xdr:row>
      <xdr:rowOff>180975</xdr:rowOff>
    </xdr:from>
    <xdr:to>
      <xdr:col>6</xdr:col>
      <xdr:colOff>0</xdr:colOff>
      <xdr:row>57</xdr:row>
      <xdr:rowOff>1</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xdr:row>
      <xdr:rowOff>0</xdr:rowOff>
    </xdr:from>
    <xdr:to>
      <xdr:col>5</xdr:col>
      <xdr:colOff>600075</xdr:colOff>
      <xdr:row>11</xdr:row>
      <xdr:rowOff>180976</xdr:rowOff>
    </xdr:to>
    <xdr:sp macro="" textlink="">
      <xdr:nvSpPr>
        <xdr:cNvPr id="3" name="TextovéPole 2"/>
        <xdr:cNvSpPr txBox="1"/>
      </xdr:nvSpPr>
      <xdr:spPr>
        <a:xfrm>
          <a:off x="0" y="590550"/>
          <a:ext cx="7239000" cy="1895476"/>
        </a:xfrm>
        <a:prstGeom prst="rect">
          <a:avLst/>
        </a:prstGeom>
        <a:solidFill>
          <a:schemeClr val="tx2">
            <a:lumMod val="20000"/>
            <a:lumOff val="80000"/>
          </a:schemeClr>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cs-CZ" sz="1200" b="1">
              <a:solidFill>
                <a:schemeClr val="dk1"/>
              </a:solidFill>
              <a:effectLst/>
              <a:latin typeface="+mn-lt"/>
              <a:ea typeface="+mn-ea"/>
              <a:cs typeface="+mn-cs"/>
            </a:rPr>
            <a:t>Hodnocení podle M17+</a:t>
          </a:r>
          <a:r>
            <a:rPr lang="cs-CZ" sz="1200" b="0" baseline="0">
              <a:solidFill>
                <a:schemeClr val="dk1"/>
              </a:solidFill>
              <a:effectLst/>
              <a:latin typeface="+mn-lt"/>
              <a:ea typeface="+mn-ea"/>
              <a:cs typeface="+mn-cs"/>
            </a:rPr>
            <a:t> a f</a:t>
          </a:r>
          <a:r>
            <a:rPr lang="cs-CZ" sz="1200" b="1">
              <a:solidFill>
                <a:schemeClr val="dk1"/>
              </a:solidFill>
              <a:effectLst/>
              <a:latin typeface="+mn-lt"/>
              <a:ea typeface="+mn-ea"/>
              <a:cs typeface="+mn-cs"/>
            </a:rPr>
            <a:t>inancování VO po 4 letech od výchozí fixace </a:t>
          </a: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Institucionální podpora činila v roce</a:t>
          </a:r>
          <a:r>
            <a:rPr lang="cs-CZ" sz="1200" baseline="0">
              <a:solidFill>
                <a:schemeClr val="dk1"/>
              </a:solidFill>
              <a:effectLst/>
              <a:latin typeface="+mn-lt"/>
              <a:ea typeface="+mn-ea"/>
              <a:cs typeface="+mn-cs"/>
            </a:rPr>
            <a:t> </a:t>
          </a:r>
          <a:r>
            <a:rPr lang="cs-CZ" sz="1200">
              <a:solidFill>
                <a:schemeClr val="dk1"/>
              </a:solidFill>
              <a:effectLst/>
              <a:latin typeface="+mn-lt"/>
              <a:ea typeface="+mn-ea"/>
              <a:cs typeface="+mn-cs"/>
            </a:rPr>
            <a:t>fixace </a:t>
          </a:r>
          <a:r>
            <a:rPr lang="cs-CZ" sz="1200" baseline="0">
              <a:solidFill>
                <a:schemeClr val="dk1"/>
              </a:solidFill>
              <a:effectLst/>
              <a:latin typeface="+mn-lt"/>
              <a:ea typeface="+mn-ea"/>
              <a:cs typeface="+mn-cs"/>
            </a:rPr>
            <a:t>2018 139 mil</a:t>
          </a:r>
          <a:r>
            <a:rPr lang="en-US" sz="1200">
              <a:solidFill>
                <a:schemeClr val="dk1"/>
              </a:solidFill>
              <a:effectLst/>
              <a:latin typeface="+mn-lt"/>
              <a:ea typeface="+mn-ea"/>
              <a:cs typeface="+mn-cs"/>
            </a:rPr>
            <a:t>. Jako u jedin</a:t>
          </a:r>
          <a:r>
            <a:rPr lang="cs-CZ" sz="1200">
              <a:solidFill>
                <a:schemeClr val="dk1"/>
              </a:solidFill>
              <a:effectLst/>
              <a:latin typeface="+mn-lt"/>
              <a:ea typeface="+mn-ea"/>
              <a:cs typeface="+mn-cs"/>
            </a:rPr>
            <a:t>ého</a:t>
          </a:r>
          <a:r>
            <a:rPr lang="cs-CZ" sz="1200" baseline="0">
              <a:solidFill>
                <a:schemeClr val="dk1"/>
              </a:solidFill>
              <a:effectLst/>
              <a:latin typeface="+mn-lt"/>
              <a:ea typeface="+mn-ea"/>
              <a:cs typeface="+mn-cs"/>
            </a:rPr>
            <a:t> poskytovate institucionální podpory</a:t>
          </a:r>
          <a:r>
            <a:rPr lang="cs-CZ" sz="1200">
              <a:solidFill>
                <a:schemeClr val="dk1"/>
              </a:solidFill>
              <a:effectLst/>
              <a:latin typeface="+mn-lt"/>
              <a:ea typeface="+mn-ea"/>
              <a:cs typeface="+mn-cs"/>
            </a:rPr>
            <a:t> poklesla</a:t>
          </a:r>
          <a:r>
            <a:rPr lang="cs-CZ" sz="1200" baseline="0">
              <a:solidFill>
                <a:schemeClr val="dk1"/>
              </a:solidFill>
              <a:effectLst/>
              <a:latin typeface="+mn-lt"/>
              <a:ea typeface="+mn-ea"/>
              <a:cs typeface="+mn-cs"/>
            </a:rPr>
            <a:t> p</a:t>
          </a:r>
          <a:r>
            <a:rPr lang="cs-CZ" sz="1200">
              <a:solidFill>
                <a:schemeClr val="dk1"/>
              </a:solidFill>
              <a:effectLst/>
              <a:latin typeface="+mn-lt"/>
              <a:ea typeface="+mn-ea"/>
              <a:cs typeface="+mn-cs"/>
            </a:rPr>
            <a:t>o čtyřech letech na pouhých 86%</a:t>
          </a:r>
          <a:r>
            <a:rPr lang="cs-CZ" sz="1200" baseline="0">
              <a:solidFill>
                <a:schemeClr val="dk1"/>
              </a:solidFill>
              <a:effectLst/>
              <a:latin typeface="+mn-lt"/>
              <a:ea typeface="+mn-ea"/>
              <a:cs typeface="+mn-cs"/>
            </a:rPr>
            <a:t> výchozí sumy (absolutně na </a:t>
          </a:r>
          <a:r>
            <a:rPr lang="cs-CZ" sz="1200">
              <a:solidFill>
                <a:schemeClr val="dk1"/>
              </a:solidFill>
              <a:effectLst/>
              <a:latin typeface="+mn-lt"/>
              <a:ea typeface="+mn-ea"/>
              <a:cs typeface="+mn-cs"/>
            </a:rPr>
            <a:t>119 mil.). </a:t>
          </a:r>
        </a:p>
        <a:p>
          <a:pPr marL="0" marR="0" lvl="0" indent="0" defTabSz="914400" eaLnBrk="1" fontAlgn="auto" latinLnBrk="0" hangingPunct="1">
            <a:lnSpc>
              <a:spcPct val="100000"/>
            </a:lnSpc>
            <a:spcBef>
              <a:spcPts val="0"/>
            </a:spcBef>
            <a:spcAft>
              <a:spcPts val="0"/>
            </a:spcAft>
            <a:buClrTx/>
            <a:buSzTx/>
            <a:buFontTx/>
            <a:buNone/>
            <a:tabLst/>
            <a:defRPr/>
          </a:pPr>
          <a:r>
            <a:rPr lang="cs-CZ" sz="1200">
              <a:solidFill>
                <a:schemeClr val="dk1"/>
              </a:solidFill>
              <a:effectLst/>
              <a:latin typeface="+mn-lt"/>
              <a:ea typeface="+mn-ea"/>
              <a:cs typeface="+mn-cs"/>
            </a:rPr>
            <a:t>S</a:t>
          </a:r>
          <a:r>
            <a:rPr lang="cs-CZ" sz="1200" baseline="0">
              <a:solidFill>
                <a:schemeClr val="dk1"/>
              </a:solidFill>
              <a:effectLst/>
              <a:latin typeface="+mn-lt"/>
              <a:ea typeface="+mn-ea"/>
              <a:cs typeface="+mn-cs"/>
            </a:rPr>
            <a:t> výjimkou Státního ústavu radiační ochranu (jediná instituce hodnocená jako A), jehož podpora zůstala na úrovni roku 2018, byla podpora všem institucím snížena. Toto snížení navíc proběhlo disproporčně. V pásmu B se pohybuje od 94% výchozí fixace pro Státní ústav jaderné, chemické a biologické ochrany až po 67% pro Kriminalistický ústav. V pásmu C dostal Technický ústav požární ochrany 90% a Policejní akademie ČR 15%.</a:t>
          </a:r>
        </a:p>
        <a:p>
          <a:pPr marL="0" marR="0" lvl="0" indent="0" defTabSz="914400" eaLnBrk="1" fontAlgn="auto" latinLnBrk="0" hangingPunct="1">
            <a:lnSpc>
              <a:spcPct val="100000"/>
            </a:lnSpc>
            <a:spcBef>
              <a:spcPts val="0"/>
            </a:spcBef>
            <a:spcAft>
              <a:spcPts val="0"/>
            </a:spcAft>
            <a:buClrTx/>
            <a:buSzTx/>
            <a:buFontTx/>
            <a:buNone/>
            <a:tabLst/>
            <a:defRPr/>
          </a:pPr>
          <a:r>
            <a:rPr lang="cs-CZ" sz="1200" baseline="0">
              <a:solidFill>
                <a:schemeClr val="dk1"/>
              </a:solidFill>
              <a:effectLst/>
              <a:latin typeface="+mn-lt"/>
              <a:ea typeface="+mn-ea"/>
              <a:cs typeface="+mn-cs"/>
            </a:rPr>
            <a:t>Výzkumné organizace MV plní řadu úkolů souvisejících s misí poskytovatele, z národní perspektivy vyniká zejména v oblasti přírpdních a technických věd Státní ústav radiační ochrany. </a:t>
          </a:r>
          <a:endParaRPr lang="cs-CZ" sz="12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cs-CZ" sz="12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8"/>
  <sheetViews>
    <sheetView topLeftCell="A49" zoomScale="50" zoomScaleNormal="50" workbookViewId="0">
      <selection activeCell="AG70" sqref="AG70"/>
    </sheetView>
  </sheetViews>
  <sheetFormatPr defaultRowHeight="15" x14ac:dyDescent="0.25"/>
  <cols>
    <col min="1" max="1" width="48.7109375" customWidth="1"/>
    <col min="2" max="2" width="10.28515625" style="1" customWidth="1"/>
    <col min="3" max="3" width="13.7109375" customWidth="1"/>
    <col min="4" max="4" width="16.5703125" customWidth="1"/>
    <col min="5" max="5" width="17.140625" customWidth="1"/>
  </cols>
  <sheetData>
    <row r="1" spans="1:1" ht="31.5" x14ac:dyDescent="0.5">
      <c r="A1" s="133" t="s">
        <v>198</v>
      </c>
    </row>
    <row r="2" spans="1:1" ht="15" customHeight="1" x14ac:dyDescent="0.5">
      <c r="A2" s="133"/>
    </row>
    <row r="3" spans="1:1" ht="15" customHeight="1" x14ac:dyDescent="0.5">
      <c r="A3" s="133"/>
    </row>
    <row r="4" spans="1:1" ht="15" customHeight="1" x14ac:dyDescent="0.5">
      <c r="A4" s="133"/>
    </row>
    <row r="5" spans="1:1" ht="15" customHeight="1" x14ac:dyDescent="0.5">
      <c r="A5" s="133"/>
    </row>
    <row r="6" spans="1:1" ht="15" customHeight="1" x14ac:dyDescent="0.5">
      <c r="A6" s="133"/>
    </row>
    <row r="7" spans="1:1" ht="15" customHeight="1" x14ac:dyDescent="0.5">
      <c r="A7" s="133"/>
    </row>
    <row r="8" spans="1:1" ht="15" customHeight="1" x14ac:dyDescent="0.5">
      <c r="A8" s="133"/>
    </row>
    <row r="9" spans="1:1" ht="15" customHeight="1" x14ac:dyDescent="0.5">
      <c r="A9" s="133"/>
    </row>
    <row r="10" spans="1:1" ht="15" customHeight="1" x14ac:dyDescent="0.5">
      <c r="A10" s="133"/>
    </row>
    <row r="11" spans="1:1" ht="15" customHeight="1" x14ac:dyDescent="0.5">
      <c r="A11" s="133"/>
    </row>
    <row r="12" spans="1:1" ht="15" customHeight="1" x14ac:dyDescent="0.5">
      <c r="A12" s="133"/>
    </row>
    <row r="13" spans="1:1" ht="15" customHeight="1" x14ac:dyDescent="0.5">
      <c r="A13" s="133"/>
    </row>
    <row r="14" spans="1:1" ht="15" customHeight="1" x14ac:dyDescent="0.5">
      <c r="A14" s="133"/>
    </row>
    <row r="15" spans="1:1" ht="15" customHeight="1" x14ac:dyDescent="0.5">
      <c r="A15" s="133"/>
    </row>
    <row r="16" spans="1:1" ht="15" customHeight="1" x14ac:dyDescent="0.5">
      <c r="A16" s="133"/>
    </row>
    <row r="17" spans="1:6" ht="15.75" thickBot="1" x14ac:dyDescent="0.3"/>
    <row r="18" spans="1:6" ht="56.25" customHeight="1" thickBot="1" x14ac:dyDescent="0.3">
      <c r="A18" s="9" t="s">
        <v>197</v>
      </c>
      <c r="B18" s="61" t="s">
        <v>106</v>
      </c>
      <c r="C18" s="9" t="s">
        <v>116</v>
      </c>
      <c r="D18" s="9" t="s">
        <v>120</v>
      </c>
      <c r="E18" s="9" t="s">
        <v>114</v>
      </c>
      <c r="F18" s="9" t="s">
        <v>115</v>
      </c>
    </row>
    <row r="19" spans="1:6" x14ac:dyDescent="0.25">
      <c r="A19" s="80" t="s">
        <v>196</v>
      </c>
      <c r="B19" s="82" t="s">
        <v>107</v>
      </c>
      <c r="C19" s="62">
        <v>34807</v>
      </c>
      <c r="D19" s="62">
        <v>46459</v>
      </c>
      <c r="E19" s="62">
        <f t="shared" ref="E19:E50" si="0">D19-C19</f>
        <v>11652</v>
      </c>
      <c r="F19" s="73">
        <f t="shared" ref="F19:F50" si="1">D19/C19</f>
        <v>1.3347602493751256</v>
      </c>
    </row>
    <row r="20" spans="1:6" x14ac:dyDescent="0.25">
      <c r="A20" s="41" t="s">
        <v>195</v>
      </c>
      <c r="B20" s="109" t="s">
        <v>107</v>
      </c>
      <c r="C20" s="17">
        <v>53845</v>
      </c>
      <c r="D20" s="17">
        <v>68300</v>
      </c>
      <c r="E20" s="17">
        <f t="shared" si="0"/>
        <v>14455</v>
      </c>
      <c r="F20" s="40">
        <f t="shared" si="1"/>
        <v>1.2684557526232705</v>
      </c>
    </row>
    <row r="21" spans="1:6" x14ac:dyDescent="0.25">
      <c r="A21" s="41" t="s">
        <v>194</v>
      </c>
      <c r="B21" s="109" t="s">
        <v>107</v>
      </c>
      <c r="C21" s="17">
        <v>83774</v>
      </c>
      <c r="D21" s="17">
        <v>105892</v>
      </c>
      <c r="E21" s="17">
        <f t="shared" si="0"/>
        <v>22118</v>
      </c>
      <c r="F21" s="40">
        <f t="shared" si="1"/>
        <v>1.2640198629646429</v>
      </c>
    </row>
    <row r="22" spans="1:6" x14ac:dyDescent="0.25">
      <c r="A22" s="41" t="s">
        <v>193</v>
      </c>
      <c r="B22" s="109" t="s">
        <v>107</v>
      </c>
      <c r="C22" s="17">
        <v>75089</v>
      </c>
      <c r="D22" s="17">
        <v>97385</v>
      </c>
      <c r="E22" s="17">
        <f t="shared" si="0"/>
        <v>22296</v>
      </c>
      <c r="F22" s="40">
        <f t="shared" si="1"/>
        <v>1.2969276458602459</v>
      </c>
    </row>
    <row r="23" spans="1:6" x14ac:dyDescent="0.25">
      <c r="A23" s="41" t="s">
        <v>192</v>
      </c>
      <c r="B23" s="109" t="s">
        <v>107</v>
      </c>
      <c r="C23" s="17">
        <v>178657</v>
      </c>
      <c r="D23" s="17">
        <v>229335</v>
      </c>
      <c r="E23" s="17">
        <f t="shared" si="0"/>
        <v>50678</v>
      </c>
      <c r="F23" s="40">
        <f t="shared" si="1"/>
        <v>1.2836608697112344</v>
      </c>
    </row>
    <row r="24" spans="1:6" x14ac:dyDescent="0.25">
      <c r="A24" s="41" t="s">
        <v>191</v>
      </c>
      <c r="B24" s="109" t="s">
        <v>107</v>
      </c>
      <c r="C24" s="17">
        <v>57967</v>
      </c>
      <c r="D24" s="17">
        <v>98086</v>
      </c>
      <c r="E24" s="17">
        <f t="shared" si="0"/>
        <v>40119</v>
      </c>
      <c r="F24" s="40">
        <f t="shared" si="1"/>
        <v>1.6921006779719496</v>
      </c>
    </row>
    <row r="25" spans="1:6" x14ac:dyDescent="0.25">
      <c r="A25" s="41" t="s">
        <v>190</v>
      </c>
      <c r="B25" s="109" t="s">
        <v>107</v>
      </c>
      <c r="C25" s="17">
        <v>96440</v>
      </c>
      <c r="D25" s="17">
        <v>124517</v>
      </c>
      <c r="E25" s="17">
        <f t="shared" si="0"/>
        <v>28077</v>
      </c>
      <c r="F25" s="40">
        <f t="shared" si="1"/>
        <v>1.2911343840729987</v>
      </c>
    </row>
    <row r="26" spans="1:6" x14ac:dyDescent="0.25">
      <c r="A26" s="41" t="s">
        <v>189</v>
      </c>
      <c r="B26" s="109" t="s">
        <v>107</v>
      </c>
      <c r="C26" s="17">
        <v>27744</v>
      </c>
      <c r="D26" s="17">
        <v>30268</v>
      </c>
      <c r="E26" s="17">
        <f t="shared" si="0"/>
        <v>2524</v>
      </c>
      <c r="F26" s="40">
        <f t="shared" si="1"/>
        <v>1.0909746251441754</v>
      </c>
    </row>
    <row r="27" spans="1:6" x14ac:dyDescent="0.25">
      <c r="A27" s="41" t="s">
        <v>188</v>
      </c>
      <c r="B27" s="109" t="s">
        <v>107</v>
      </c>
      <c r="C27" s="17">
        <v>80611</v>
      </c>
      <c r="D27" s="17">
        <v>96205</v>
      </c>
      <c r="E27" s="17">
        <f t="shared" si="0"/>
        <v>15594</v>
      </c>
      <c r="F27" s="40">
        <f t="shared" si="1"/>
        <v>1.1934475443797994</v>
      </c>
    </row>
    <row r="28" spans="1:6" ht="17.25" x14ac:dyDescent="0.25">
      <c r="A28" s="39" t="s">
        <v>187</v>
      </c>
      <c r="B28" s="51" t="s">
        <v>107</v>
      </c>
      <c r="C28" s="29">
        <v>561689</v>
      </c>
      <c r="D28" s="29">
        <v>660792</v>
      </c>
      <c r="E28" s="29">
        <f t="shared" si="0"/>
        <v>99103</v>
      </c>
      <c r="F28" s="159">
        <f t="shared" si="1"/>
        <v>1.1764374947702376</v>
      </c>
    </row>
    <row r="29" spans="1:6" x14ac:dyDescent="0.25">
      <c r="A29" s="41" t="s">
        <v>186</v>
      </c>
      <c r="B29" s="109" t="s">
        <v>107</v>
      </c>
      <c r="C29" s="17">
        <v>124407</v>
      </c>
      <c r="D29" s="17">
        <v>164664</v>
      </c>
      <c r="E29" s="17">
        <f t="shared" si="0"/>
        <v>40257</v>
      </c>
      <c r="F29" s="40">
        <f t="shared" si="1"/>
        <v>1.3235911162555161</v>
      </c>
    </row>
    <row r="30" spans="1:6" x14ac:dyDescent="0.25">
      <c r="A30" s="162" t="s">
        <v>185</v>
      </c>
      <c r="B30" s="109" t="s">
        <v>107</v>
      </c>
      <c r="C30" s="17">
        <v>62816</v>
      </c>
      <c r="D30" s="17">
        <v>79773</v>
      </c>
      <c r="E30" s="17">
        <f t="shared" si="0"/>
        <v>16957</v>
      </c>
      <c r="F30" s="40">
        <f t="shared" si="1"/>
        <v>1.2699471472236372</v>
      </c>
    </row>
    <row r="31" spans="1:6" x14ac:dyDescent="0.25">
      <c r="A31" s="41" t="s">
        <v>184</v>
      </c>
      <c r="B31" s="109" t="s">
        <v>107</v>
      </c>
      <c r="C31" s="17">
        <v>30847</v>
      </c>
      <c r="D31" s="17">
        <v>41367</v>
      </c>
      <c r="E31" s="17">
        <f t="shared" si="0"/>
        <v>10520</v>
      </c>
      <c r="F31" s="40">
        <f t="shared" si="1"/>
        <v>1.3410380263883035</v>
      </c>
    </row>
    <row r="32" spans="1:6" x14ac:dyDescent="0.25">
      <c r="A32" s="41" t="s">
        <v>183</v>
      </c>
      <c r="B32" s="109" t="s">
        <v>107</v>
      </c>
      <c r="C32" s="17">
        <v>22765</v>
      </c>
      <c r="D32" s="17">
        <v>31558</v>
      </c>
      <c r="E32" s="17">
        <f t="shared" si="0"/>
        <v>8793</v>
      </c>
      <c r="F32" s="40">
        <f t="shared" si="1"/>
        <v>1.3862508236327695</v>
      </c>
    </row>
    <row r="33" spans="1:6" x14ac:dyDescent="0.25">
      <c r="A33" s="41" t="s">
        <v>182</v>
      </c>
      <c r="B33" s="109" t="s">
        <v>107</v>
      </c>
      <c r="C33" s="17">
        <v>53140</v>
      </c>
      <c r="D33" s="17">
        <v>65066</v>
      </c>
      <c r="E33" s="17">
        <f t="shared" si="0"/>
        <v>11926</v>
      </c>
      <c r="F33" s="40">
        <f t="shared" si="1"/>
        <v>1.2244260444109898</v>
      </c>
    </row>
    <row r="34" spans="1:6" x14ac:dyDescent="0.25">
      <c r="A34" s="39" t="s">
        <v>181</v>
      </c>
      <c r="B34" s="51" t="s">
        <v>107</v>
      </c>
      <c r="C34" s="29">
        <v>186184</v>
      </c>
      <c r="D34" s="29">
        <v>273700.60800000001</v>
      </c>
      <c r="E34" s="29">
        <f t="shared" si="0"/>
        <v>87516.608000000007</v>
      </c>
      <c r="F34" s="159">
        <f t="shared" si="1"/>
        <v>1.4700543978000258</v>
      </c>
    </row>
    <row r="35" spans="1:6" x14ac:dyDescent="0.25">
      <c r="A35" s="41" t="s">
        <v>180</v>
      </c>
      <c r="B35" s="109" t="s">
        <v>107</v>
      </c>
      <c r="C35" s="17">
        <v>38027</v>
      </c>
      <c r="D35" s="17">
        <v>48669</v>
      </c>
      <c r="E35" s="17">
        <f t="shared" si="0"/>
        <v>10642</v>
      </c>
      <c r="F35" s="40">
        <f t="shared" si="1"/>
        <v>1.2798537880979304</v>
      </c>
    </row>
    <row r="36" spans="1:6" x14ac:dyDescent="0.25">
      <c r="A36" s="41" t="s">
        <v>179</v>
      </c>
      <c r="B36" s="109" t="s">
        <v>107</v>
      </c>
      <c r="C36" s="17">
        <v>22980</v>
      </c>
      <c r="D36" s="17">
        <v>30433</v>
      </c>
      <c r="E36" s="17">
        <f t="shared" si="0"/>
        <v>7453</v>
      </c>
      <c r="F36" s="40">
        <f t="shared" si="1"/>
        <v>1.3243255004351611</v>
      </c>
    </row>
    <row r="37" spans="1:6" x14ac:dyDescent="0.25">
      <c r="A37" s="162" t="s">
        <v>178</v>
      </c>
      <c r="B37" s="109" t="s">
        <v>107</v>
      </c>
      <c r="C37" s="17">
        <v>28316</v>
      </c>
      <c r="D37" s="17">
        <v>36779</v>
      </c>
      <c r="E37" s="17">
        <f t="shared" si="0"/>
        <v>8463</v>
      </c>
      <c r="F37" s="40">
        <f t="shared" si="1"/>
        <v>1.298876960022602</v>
      </c>
    </row>
    <row r="38" spans="1:6" x14ac:dyDescent="0.25">
      <c r="A38" s="41" t="s">
        <v>177</v>
      </c>
      <c r="B38" s="109" t="s">
        <v>107</v>
      </c>
      <c r="C38" s="17">
        <v>30390</v>
      </c>
      <c r="D38" s="17">
        <v>46937</v>
      </c>
      <c r="E38" s="17">
        <f t="shared" si="0"/>
        <v>16547</v>
      </c>
      <c r="F38" s="40">
        <f t="shared" si="1"/>
        <v>1.5444883185258309</v>
      </c>
    </row>
    <row r="39" spans="1:6" x14ac:dyDescent="0.25">
      <c r="A39" s="39" t="s">
        <v>176</v>
      </c>
      <c r="B39" s="51" t="s">
        <v>107</v>
      </c>
      <c r="C39" s="29">
        <v>72090</v>
      </c>
      <c r="D39" s="29">
        <v>135186</v>
      </c>
      <c r="E39" s="29">
        <f t="shared" si="0"/>
        <v>63096</v>
      </c>
      <c r="F39" s="159">
        <f t="shared" si="1"/>
        <v>1.8752392842280483</v>
      </c>
    </row>
    <row r="40" spans="1:6" x14ac:dyDescent="0.25">
      <c r="A40" s="39" t="s">
        <v>175</v>
      </c>
      <c r="B40" s="51" t="s">
        <v>107</v>
      </c>
      <c r="C40" s="29">
        <v>54818</v>
      </c>
      <c r="D40" s="29">
        <v>89253</v>
      </c>
      <c r="E40" s="29">
        <f t="shared" si="0"/>
        <v>34435</v>
      </c>
      <c r="F40" s="159">
        <f t="shared" si="1"/>
        <v>1.6281695793352549</v>
      </c>
    </row>
    <row r="41" spans="1:6" x14ac:dyDescent="0.25">
      <c r="A41" s="41" t="s">
        <v>174</v>
      </c>
      <c r="B41" s="109" t="s">
        <v>107</v>
      </c>
      <c r="C41" s="17">
        <v>92604</v>
      </c>
      <c r="D41" s="17">
        <v>117474</v>
      </c>
      <c r="E41" s="17">
        <f t="shared" si="0"/>
        <v>24870</v>
      </c>
      <c r="F41" s="40">
        <f t="shared" si="1"/>
        <v>1.2685629130491123</v>
      </c>
    </row>
    <row r="42" spans="1:6" x14ac:dyDescent="0.25">
      <c r="A42" s="41" t="s">
        <v>173</v>
      </c>
      <c r="B42" s="109" t="s">
        <v>107</v>
      </c>
      <c r="C42" s="17">
        <v>68155</v>
      </c>
      <c r="D42" s="17">
        <v>92358</v>
      </c>
      <c r="E42" s="17">
        <f t="shared" si="0"/>
        <v>24203</v>
      </c>
      <c r="F42" s="40">
        <f t="shared" si="1"/>
        <v>1.3551170126916587</v>
      </c>
    </row>
    <row r="43" spans="1:6" x14ac:dyDescent="0.25">
      <c r="A43" s="39" t="s">
        <v>172</v>
      </c>
      <c r="B43" s="51" t="s">
        <v>107</v>
      </c>
      <c r="C43" s="29">
        <v>127013</v>
      </c>
      <c r="D43" s="29">
        <v>286500</v>
      </c>
      <c r="E43" s="29">
        <f t="shared" si="0"/>
        <v>159487</v>
      </c>
      <c r="F43" s="159">
        <f t="shared" si="1"/>
        <v>2.2556746159841907</v>
      </c>
    </row>
    <row r="44" spans="1:6" x14ac:dyDescent="0.25">
      <c r="A44" s="39" t="s">
        <v>171</v>
      </c>
      <c r="B44" s="51" t="s">
        <v>107</v>
      </c>
      <c r="C44" s="29">
        <v>168472</v>
      </c>
      <c r="D44" s="29">
        <v>266463</v>
      </c>
      <c r="E44" s="29">
        <f t="shared" si="0"/>
        <v>97991</v>
      </c>
      <c r="F44" s="159">
        <f t="shared" si="1"/>
        <v>1.5816456147015527</v>
      </c>
    </row>
    <row r="45" spans="1:6" x14ac:dyDescent="0.25">
      <c r="A45" s="41" t="s">
        <v>170</v>
      </c>
      <c r="B45" s="109" t="s">
        <v>107</v>
      </c>
      <c r="C45" s="17">
        <v>41298</v>
      </c>
      <c r="D45" s="17">
        <v>51676</v>
      </c>
      <c r="E45" s="17">
        <f t="shared" si="0"/>
        <v>10378</v>
      </c>
      <c r="F45" s="40">
        <f t="shared" si="1"/>
        <v>1.2512954622499879</v>
      </c>
    </row>
    <row r="46" spans="1:6" x14ac:dyDescent="0.25">
      <c r="A46" s="41" t="s">
        <v>169</v>
      </c>
      <c r="B46" s="109" t="s">
        <v>107</v>
      </c>
      <c r="C46" s="17">
        <v>58478</v>
      </c>
      <c r="D46" s="17">
        <v>68633</v>
      </c>
      <c r="E46" s="17">
        <f t="shared" si="0"/>
        <v>10155</v>
      </c>
      <c r="F46" s="40">
        <f t="shared" si="1"/>
        <v>1.1736550497623037</v>
      </c>
    </row>
    <row r="47" spans="1:6" x14ac:dyDescent="0.25">
      <c r="A47" s="41" t="s">
        <v>168</v>
      </c>
      <c r="B47" s="109" t="s">
        <v>107</v>
      </c>
      <c r="C47" s="17">
        <v>28862</v>
      </c>
      <c r="D47" s="17">
        <v>38490</v>
      </c>
      <c r="E47" s="17">
        <f t="shared" si="0"/>
        <v>9628</v>
      </c>
      <c r="F47" s="40">
        <f t="shared" si="1"/>
        <v>1.3335874159794887</v>
      </c>
    </row>
    <row r="48" spans="1:6" x14ac:dyDescent="0.25">
      <c r="A48" s="39" t="s">
        <v>167</v>
      </c>
      <c r="B48" s="51" t="s">
        <v>107</v>
      </c>
      <c r="C48" s="29">
        <v>36579</v>
      </c>
      <c r="D48" s="29">
        <v>119376</v>
      </c>
      <c r="E48" s="29">
        <f t="shared" si="0"/>
        <v>82797</v>
      </c>
      <c r="F48" s="159">
        <f t="shared" si="1"/>
        <v>3.2635118510620846</v>
      </c>
    </row>
    <row r="49" spans="1:6" x14ac:dyDescent="0.25">
      <c r="A49" s="161" t="s">
        <v>166</v>
      </c>
      <c r="B49" s="23" t="s">
        <v>110</v>
      </c>
      <c r="C49" s="17">
        <v>42984</v>
      </c>
      <c r="D49" s="17">
        <v>57117</v>
      </c>
      <c r="E49" s="17">
        <f t="shared" si="0"/>
        <v>14133</v>
      </c>
      <c r="F49" s="40">
        <f t="shared" si="1"/>
        <v>1.3287967615857064</v>
      </c>
    </row>
    <row r="50" spans="1:6" x14ac:dyDescent="0.25">
      <c r="A50" s="43" t="s">
        <v>165</v>
      </c>
      <c r="B50" s="23" t="s">
        <v>110</v>
      </c>
      <c r="C50" s="17">
        <v>47557</v>
      </c>
      <c r="D50" s="17">
        <v>56493</v>
      </c>
      <c r="E50" s="17">
        <f t="shared" si="0"/>
        <v>8936</v>
      </c>
      <c r="F50" s="40">
        <f t="shared" si="1"/>
        <v>1.1879008347877285</v>
      </c>
    </row>
    <row r="51" spans="1:6" x14ac:dyDescent="0.25">
      <c r="A51" s="43" t="s">
        <v>164</v>
      </c>
      <c r="B51" s="23" t="s">
        <v>110</v>
      </c>
      <c r="C51" s="17">
        <v>18332</v>
      </c>
      <c r="D51" s="17">
        <v>26097</v>
      </c>
      <c r="E51" s="17">
        <f t="shared" ref="E51:E82" si="2">D51-C51</f>
        <v>7765</v>
      </c>
      <c r="F51" s="40">
        <f t="shared" ref="F51:F73" si="3">D51/C51</f>
        <v>1.4235762600916431</v>
      </c>
    </row>
    <row r="52" spans="1:6" x14ac:dyDescent="0.25">
      <c r="A52" s="43" t="s">
        <v>163</v>
      </c>
      <c r="B52" s="23" t="s">
        <v>110</v>
      </c>
      <c r="C52" s="17">
        <v>16482</v>
      </c>
      <c r="D52" s="17">
        <v>24408</v>
      </c>
      <c r="E52" s="17">
        <f t="shared" si="2"/>
        <v>7926</v>
      </c>
      <c r="F52" s="40">
        <f t="shared" si="3"/>
        <v>1.4808882417182381</v>
      </c>
    </row>
    <row r="53" spans="1:6" x14ac:dyDescent="0.25">
      <c r="A53" s="43" t="s">
        <v>162</v>
      </c>
      <c r="B53" s="23" t="s">
        <v>110</v>
      </c>
      <c r="C53" s="17">
        <v>38832</v>
      </c>
      <c r="D53" s="17">
        <v>49240</v>
      </c>
      <c r="E53" s="17">
        <f t="shared" si="2"/>
        <v>10408</v>
      </c>
      <c r="F53" s="40">
        <f t="shared" si="3"/>
        <v>1.2680263700041203</v>
      </c>
    </row>
    <row r="54" spans="1:6" x14ac:dyDescent="0.25">
      <c r="A54" s="161" t="s">
        <v>161</v>
      </c>
      <c r="B54" s="23" t="s">
        <v>110</v>
      </c>
      <c r="C54" s="17">
        <v>34885</v>
      </c>
      <c r="D54" s="17">
        <v>45888</v>
      </c>
      <c r="E54" s="17">
        <f t="shared" si="2"/>
        <v>11003</v>
      </c>
      <c r="F54" s="40">
        <f t="shared" si="3"/>
        <v>1.3154077683818259</v>
      </c>
    </row>
    <row r="55" spans="1:6" x14ac:dyDescent="0.25">
      <c r="A55" s="161" t="s">
        <v>160</v>
      </c>
      <c r="B55" s="23" t="s">
        <v>110</v>
      </c>
      <c r="C55" s="17">
        <v>39820</v>
      </c>
      <c r="D55" s="17">
        <v>51804</v>
      </c>
      <c r="E55" s="17">
        <f t="shared" si="2"/>
        <v>11984</v>
      </c>
      <c r="F55" s="40">
        <f t="shared" si="3"/>
        <v>1.3009542943244601</v>
      </c>
    </row>
    <row r="56" spans="1:6" x14ac:dyDescent="0.25">
      <c r="A56" s="161" t="s">
        <v>159</v>
      </c>
      <c r="B56" s="23" t="s">
        <v>110</v>
      </c>
      <c r="C56" s="17">
        <v>67064</v>
      </c>
      <c r="D56" s="17">
        <v>86526</v>
      </c>
      <c r="E56" s="17">
        <f t="shared" si="2"/>
        <v>19462</v>
      </c>
      <c r="F56" s="40">
        <f t="shared" si="3"/>
        <v>1.290200405582727</v>
      </c>
    </row>
    <row r="57" spans="1:6" x14ac:dyDescent="0.25">
      <c r="A57" s="161" t="s">
        <v>158</v>
      </c>
      <c r="B57" s="23" t="s">
        <v>110</v>
      </c>
      <c r="C57" s="17">
        <v>47800</v>
      </c>
      <c r="D57" s="17">
        <v>61484</v>
      </c>
      <c r="E57" s="17">
        <f t="shared" si="2"/>
        <v>13684</v>
      </c>
      <c r="F57" s="40">
        <f t="shared" si="3"/>
        <v>1.286276150627615</v>
      </c>
    </row>
    <row r="58" spans="1:6" x14ac:dyDescent="0.25">
      <c r="A58" s="160" t="s">
        <v>157</v>
      </c>
      <c r="B58" s="27" t="s">
        <v>110</v>
      </c>
      <c r="C58" s="29">
        <v>78812</v>
      </c>
      <c r="D58" s="29">
        <v>137781</v>
      </c>
      <c r="E58" s="29">
        <f t="shared" si="2"/>
        <v>58969</v>
      </c>
      <c r="F58" s="159">
        <f t="shared" si="3"/>
        <v>1.748223620768411</v>
      </c>
    </row>
    <row r="59" spans="1:6" x14ac:dyDescent="0.25">
      <c r="A59" s="160" t="s">
        <v>156</v>
      </c>
      <c r="B59" s="27" t="s">
        <v>110</v>
      </c>
      <c r="C59" s="29">
        <v>44164</v>
      </c>
      <c r="D59" s="29">
        <v>62893</v>
      </c>
      <c r="E59" s="29">
        <f t="shared" si="2"/>
        <v>18729</v>
      </c>
      <c r="F59" s="159">
        <f t="shared" si="3"/>
        <v>1.4240784349243727</v>
      </c>
    </row>
    <row r="60" spans="1:6" x14ac:dyDescent="0.25">
      <c r="A60" s="161" t="s">
        <v>155</v>
      </c>
      <c r="B60" s="23" t="s">
        <v>110</v>
      </c>
      <c r="C60" s="17">
        <v>81077</v>
      </c>
      <c r="D60" s="17">
        <v>98645</v>
      </c>
      <c r="E60" s="17">
        <f t="shared" si="2"/>
        <v>17568</v>
      </c>
      <c r="F60" s="40">
        <f t="shared" si="3"/>
        <v>1.2166829063729541</v>
      </c>
    </row>
    <row r="61" spans="1:6" x14ac:dyDescent="0.25">
      <c r="A61" s="161" t="s">
        <v>154</v>
      </c>
      <c r="B61" s="23" t="s">
        <v>110</v>
      </c>
      <c r="C61" s="17">
        <v>47008</v>
      </c>
      <c r="D61" s="17">
        <v>58444</v>
      </c>
      <c r="E61" s="17">
        <f t="shared" si="2"/>
        <v>11436</v>
      </c>
      <c r="F61" s="40">
        <f t="shared" si="3"/>
        <v>1.2432777399591559</v>
      </c>
    </row>
    <row r="62" spans="1:6" x14ac:dyDescent="0.25">
      <c r="A62" s="43" t="s">
        <v>153</v>
      </c>
      <c r="B62" s="23" t="s">
        <v>110</v>
      </c>
      <c r="C62" s="17">
        <v>112977</v>
      </c>
      <c r="D62" s="17">
        <v>142194</v>
      </c>
      <c r="E62" s="17">
        <f t="shared" si="2"/>
        <v>29217</v>
      </c>
      <c r="F62" s="40">
        <f t="shared" si="3"/>
        <v>1.258610159590005</v>
      </c>
    </row>
    <row r="63" spans="1:6" x14ac:dyDescent="0.25">
      <c r="A63" s="42" t="s">
        <v>152</v>
      </c>
      <c r="B63" s="27" t="s">
        <v>110</v>
      </c>
      <c r="C63" s="29">
        <v>143639</v>
      </c>
      <c r="D63" s="29">
        <v>218152</v>
      </c>
      <c r="E63" s="29">
        <f t="shared" si="2"/>
        <v>74513</v>
      </c>
      <c r="F63" s="159">
        <f t="shared" si="3"/>
        <v>1.5187518710099626</v>
      </c>
    </row>
    <row r="64" spans="1:6" x14ac:dyDescent="0.25">
      <c r="A64" s="161" t="s">
        <v>151</v>
      </c>
      <c r="B64" s="23" t="s">
        <v>110</v>
      </c>
      <c r="C64" s="17">
        <v>28249</v>
      </c>
      <c r="D64" s="17">
        <v>35663</v>
      </c>
      <c r="E64" s="17">
        <f t="shared" si="2"/>
        <v>7414</v>
      </c>
      <c r="F64" s="40">
        <f t="shared" si="3"/>
        <v>1.2624517682041843</v>
      </c>
    </row>
    <row r="65" spans="1:6" x14ac:dyDescent="0.25">
      <c r="A65" s="42" t="s">
        <v>150</v>
      </c>
      <c r="B65" s="27" t="s">
        <v>110</v>
      </c>
      <c r="C65" s="29">
        <v>59938</v>
      </c>
      <c r="D65" s="29">
        <v>114223</v>
      </c>
      <c r="E65" s="29">
        <f t="shared" si="2"/>
        <v>54285</v>
      </c>
      <c r="F65" s="159">
        <f t="shared" si="3"/>
        <v>1.9056858754045847</v>
      </c>
    </row>
    <row r="66" spans="1:6" x14ac:dyDescent="0.25">
      <c r="A66" s="43" t="s">
        <v>149</v>
      </c>
      <c r="B66" s="23" t="s">
        <v>110</v>
      </c>
      <c r="C66" s="17">
        <v>19259</v>
      </c>
      <c r="D66" s="17">
        <v>26601</v>
      </c>
      <c r="E66" s="17">
        <f t="shared" si="2"/>
        <v>7342</v>
      </c>
      <c r="F66" s="40">
        <f t="shared" si="3"/>
        <v>1.3812243626356508</v>
      </c>
    </row>
    <row r="67" spans="1:6" x14ac:dyDescent="0.25">
      <c r="A67" s="161" t="s">
        <v>148</v>
      </c>
      <c r="B67" s="23" t="s">
        <v>110</v>
      </c>
      <c r="C67" s="17">
        <v>53678</v>
      </c>
      <c r="D67" s="17">
        <v>68879</v>
      </c>
      <c r="E67" s="17">
        <f t="shared" si="2"/>
        <v>15201</v>
      </c>
      <c r="F67" s="40">
        <f t="shared" si="3"/>
        <v>1.2831886433920787</v>
      </c>
    </row>
    <row r="68" spans="1:6" x14ac:dyDescent="0.25">
      <c r="A68" s="160" t="s">
        <v>147</v>
      </c>
      <c r="B68" s="27" t="s">
        <v>110</v>
      </c>
      <c r="C68" s="29">
        <v>31528</v>
      </c>
      <c r="D68" s="29">
        <v>58293</v>
      </c>
      <c r="E68" s="29">
        <f t="shared" si="2"/>
        <v>26765</v>
      </c>
      <c r="F68" s="159">
        <f t="shared" si="3"/>
        <v>1.8489279370718092</v>
      </c>
    </row>
    <row r="69" spans="1:6" x14ac:dyDescent="0.25">
      <c r="A69" s="161" t="s">
        <v>146</v>
      </c>
      <c r="B69" s="23" t="s">
        <v>110</v>
      </c>
      <c r="C69" s="17">
        <v>76614</v>
      </c>
      <c r="D69" s="17">
        <v>87651</v>
      </c>
      <c r="E69" s="17">
        <f t="shared" si="2"/>
        <v>11037</v>
      </c>
      <c r="F69" s="40">
        <f t="shared" si="3"/>
        <v>1.1440598324066098</v>
      </c>
    </row>
    <row r="70" spans="1:6" x14ac:dyDescent="0.25">
      <c r="A70" s="43" t="s">
        <v>145</v>
      </c>
      <c r="B70" s="23" t="s">
        <v>110</v>
      </c>
      <c r="C70" s="17">
        <v>94306</v>
      </c>
      <c r="D70" s="17">
        <v>116211</v>
      </c>
      <c r="E70" s="17">
        <f t="shared" si="2"/>
        <v>21905</v>
      </c>
      <c r="F70" s="40">
        <f t="shared" si="3"/>
        <v>1.2322757830890929</v>
      </c>
    </row>
    <row r="71" spans="1:6" x14ac:dyDescent="0.25">
      <c r="A71" s="160" t="s">
        <v>144</v>
      </c>
      <c r="B71" s="27" t="s">
        <v>110</v>
      </c>
      <c r="C71" s="29">
        <v>47288</v>
      </c>
      <c r="D71" s="29">
        <v>73507</v>
      </c>
      <c r="E71" s="29">
        <f t="shared" si="2"/>
        <v>26219</v>
      </c>
      <c r="F71" s="159">
        <f t="shared" si="3"/>
        <v>1.5544535611571646</v>
      </c>
    </row>
    <row r="72" spans="1:6" ht="15.75" thickBot="1" x14ac:dyDescent="0.3">
      <c r="A72" s="158" t="s">
        <v>143</v>
      </c>
      <c r="B72" s="157" t="s">
        <v>109</v>
      </c>
      <c r="C72" s="58">
        <v>78579</v>
      </c>
      <c r="D72" s="58">
        <v>120037</v>
      </c>
      <c r="E72" s="58">
        <f t="shared" si="2"/>
        <v>41458</v>
      </c>
      <c r="F72" s="60">
        <f t="shared" si="3"/>
        <v>1.5275964316165898</v>
      </c>
    </row>
    <row r="73" spans="1:6" ht="15.75" thickBot="1" x14ac:dyDescent="0.3">
      <c r="A73" s="64" t="s">
        <v>0</v>
      </c>
      <c r="B73" s="156"/>
      <c r="C73" s="155">
        <f>SUM(C19:C72)</f>
        <v>3949736</v>
      </c>
      <c r="D73" s="155">
        <f>SUM(D19:D72)</f>
        <v>5519825.608</v>
      </c>
      <c r="E73" s="155">
        <f>SUM(E19:E72)</f>
        <v>1570089.608</v>
      </c>
      <c r="F73" s="154">
        <f t="shared" si="3"/>
        <v>1.3975176082654639</v>
      </c>
    </row>
    <row r="74" spans="1:6" x14ac:dyDescent="0.25">
      <c r="A74" s="135"/>
      <c r="B74" s="153"/>
      <c r="C74" s="135"/>
      <c r="D74" s="135"/>
      <c r="E74" s="135"/>
      <c r="F74" s="136"/>
    </row>
    <row r="75" spans="1:6" x14ac:dyDescent="0.25">
      <c r="A75" s="152" t="s">
        <v>142</v>
      </c>
    </row>
    <row r="76" spans="1:6" ht="36" customHeight="1" x14ac:dyDescent="0.25">
      <c r="A76" s="175" t="s">
        <v>117</v>
      </c>
      <c r="B76" s="175"/>
      <c r="C76" s="175"/>
      <c r="D76" s="175"/>
      <c r="E76" s="175"/>
      <c r="F76" s="175"/>
    </row>
    <row r="77" spans="1:6" ht="25.5" customHeight="1" x14ac:dyDescent="0.25">
      <c r="A77" s="175" t="s">
        <v>121</v>
      </c>
      <c r="B77" s="175"/>
      <c r="C77" s="175"/>
      <c r="D77" s="175"/>
      <c r="E77" s="175"/>
      <c r="F77" s="175"/>
    </row>
    <row r="78" spans="1:6" ht="12" customHeight="1" x14ac:dyDescent="0.25">
      <c r="A78" s="176" t="s">
        <v>125</v>
      </c>
      <c r="B78" s="176"/>
      <c r="C78" s="176"/>
      <c r="D78" s="176"/>
      <c r="E78" s="176"/>
      <c r="F78" s="176"/>
    </row>
  </sheetData>
  <mergeCells count="3">
    <mergeCell ref="A76:F76"/>
    <mergeCell ref="A77:F77"/>
    <mergeCell ref="A78:F78"/>
  </mergeCells>
  <pageMargins left="0.51181102362204722" right="0.51181102362204722" top="0.59055118110236227" bottom="0.59055118110236227" header="0.31496062992125984" footer="0.31496062992125984"/>
  <pageSetup paperSize="9" fitToHeight="0" orientation="portrait" r:id="rId1"/>
  <headerFooter>
    <oddFooter>&amp;C&amp;A</oddFooter>
  </headerFooter>
  <rowBreaks count="1" manualBreakCount="1">
    <brk id="48"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topLeftCell="A16" zoomScale="80" zoomScaleNormal="80" zoomScalePageLayoutView="80" workbookViewId="0">
      <selection sqref="A1:F43"/>
    </sheetView>
  </sheetViews>
  <sheetFormatPr defaultRowHeight="15" x14ac:dyDescent="0.25"/>
  <cols>
    <col min="1" max="1" width="52" customWidth="1"/>
    <col min="3" max="3" width="17.7109375" customWidth="1"/>
    <col min="4" max="4" width="15.5703125" customWidth="1"/>
    <col min="7" max="7" width="6.42578125" customWidth="1"/>
    <col min="8" max="8" width="21.5703125" customWidth="1"/>
  </cols>
  <sheetData>
    <row r="1" spans="1:6" ht="31.5" x14ac:dyDescent="0.5">
      <c r="A1" s="133" t="s">
        <v>141</v>
      </c>
      <c r="C1" s="3"/>
    </row>
    <row r="2" spans="1:6" ht="15" customHeight="1" x14ac:dyDescent="0.5">
      <c r="A2" s="133"/>
      <c r="C2" s="3"/>
    </row>
    <row r="3" spans="1:6" ht="15" customHeight="1" x14ac:dyDescent="0.5">
      <c r="A3" s="133"/>
      <c r="C3" s="3"/>
    </row>
    <row r="4" spans="1:6" ht="15" customHeight="1" x14ac:dyDescent="0.5">
      <c r="A4" s="133"/>
      <c r="C4" s="3"/>
    </row>
    <row r="5" spans="1:6" ht="15" customHeight="1" x14ac:dyDescent="0.5">
      <c r="A5" s="133"/>
      <c r="C5" s="3"/>
    </row>
    <row r="6" spans="1:6" ht="15" customHeight="1" x14ac:dyDescent="0.5">
      <c r="A6" s="133"/>
      <c r="C6" s="3"/>
    </row>
    <row r="7" spans="1:6" ht="15" customHeight="1" x14ac:dyDescent="0.5">
      <c r="A7" s="133"/>
      <c r="C7" s="3"/>
    </row>
    <row r="8" spans="1:6" ht="15" customHeight="1" x14ac:dyDescent="0.5">
      <c r="A8" s="133"/>
      <c r="C8" s="3"/>
    </row>
    <row r="9" spans="1:6" ht="15" customHeight="1" x14ac:dyDescent="0.5">
      <c r="A9" s="133"/>
      <c r="C9" s="3"/>
    </row>
    <row r="10" spans="1:6" ht="15" customHeight="1" x14ac:dyDescent="0.5">
      <c r="A10" s="133"/>
      <c r="C10" s="3"/>
    </row>
    <row r="11" spans="1:6" ht="15" customHeight="1" x14ac:dyDescent="0.5">
      <c r="A11" s="133"/>
      <c r="C11" s="3"/>
    </row>
    <row r="12" spans="1:6" ht="15" customHeight="1" x14ac:dyDescent="0.5">
      <c r="A12" s="133"/>
      <c r="C12" s="3"/>
    </row>
    <row r="13" spans="1:6" ht="15" customHeight="1" x14ac:dyDescent="0.5">
      <c r="A13" s="133"/>
      <c r="C13" s="3"/>
    </row>
    <row r="14" spans="1:6" ht="15" customHeight="1" x14ac:dyDescent="0.5">
      <c r="A14" s="133"/>
      <c r="C14" s="3"/>
    </row>
    <row r="15" spans="1:6" ht="15" customHeight="1" thickBot="1" x14ac:dyDescent="0.55000000000000004">
      <c r="A15" s="133"/>
      <c r="C15" s="3"/>
    </row>
    <row r="16" spans="1:6" ht="75" customHeight="1" thickBot="1" x14ac:dyDescent="0.3">
      <c r="A16" s="15" t="s">
        <v>126</v>
      </c>
      <c r="B16" s="4" t="s">
        <v>106</v>
      </c>
      <c r="C16" s="15" t="s">
        <v>116</v>
      </c>
      <c r="D16" s="15" t="s">
        <v>120</v>
      </c>
      <c r="E16" s="15" t="s">
        <v>114</v>
      </c>
      <c r="F16" s="15" t="s">
        <v>115</v>
      </c>
    </row>
    <row r="17" spans="1:8" x14ac:dyDescent="0.25">
      <c r="A17" s="108" t="s">
        <v>26</v>
      </c>
      <c r="B17" s="50" t="s">
        <v>107</v>
      </c>
      <c r="C17" s="17">
        <v>18157.099999999999</v>
      </c>
      <c r="D17" s="57">
        <v>18869.444250703549</v>
      </c>
      <c r="E17" s="22">
        <f t="shared" ref="E17:E35" si="0">D17-C17</f>
        <v>712.34425070355064</v>
      </c>
      <c r="F17" s="16">
        <f t="shared" ref="F17:F26" si="1">SUM(D17/C17)</f>
        <v>1.0392322700598415</v>
      </c>
    </row>
    <row r="18" spans="1:8" x14ac:dyDescent="0.25">
      <c r="A18" s="86" t="s">
        <v>92</v>
      </c>
      <c r="B18" s="52" t="s">
        <v>107</v>
      </c>
      <c r="C18" s="17">
        <v>35301.4</v>
      </c>
      <c r="D18" s="57">
        <v>59162.665239800859</v>
      </c>
      <c r="E18" s="22">
        <f t="shared" si="0"/>
        <v>23861.265239800858</v>
      </c>
      <c r="F18" s="16">
        <f t="shared" si="1"/>
        <v>1.6759297149631702</v>
      </c>
    </row>
    <row r="19" spans="1:8" s="25" customFormat="1" x14ac:dyDescent="0.25">
      <c r="A19" s="104" t="s">
        <v>32</v>
      </c>
      <c r="B19" s="51" t="s">
        <v>107</v>
      </c>
      <c r="C19" s="29">
        <v>72542.2</v>
      </c>
      <c r="D19" s="57">
        <v>80192.130096700319</v>
      </c>
      <c r="E19" s="22">
        <f t="shared" si="0"/>
        <v>7649.9300967003219</v>
      </c>
      <c r="F19" s="16">
        <f t="shared" si="1"/>
        <v>1.1054548951741239</v>
      </c>
      <c r="H19"/>
    </row>
    <row r="20" spans="1:8" x14ac:dyDescent="0.25">
      <c r="A20" s="86" t="s">
        <v>33</v>
      </c>
      <c r="B20" s="52" t="s">
        <v>107</v>
      </c>
      <c r="C20" s="17">
        <v>82633.7</v>
      </c>
      <c r="D20" s="57">
        <v>67090.835999999996</v>
      </c>
      <c r="E20" s="22">
        <f t="shared" si="0"/>
        <v>-15542.864000000001</v>
      </c>
      <c r="F20" s="16">
        <f t="shared" si="1"/>
        <v>0.81190647399305604</v>
      </c>
    </row>
    <row r="21" spans="1:8" x14ac:dyDescent="0.25">
      <c r="A21" s="104" t="s">
        <v>34</v>
      </c>
      <c r="B21" s="51" t="s">
        <v>107</v>
      </c>
      <c r="C21" s="29">
        <v>20388.900000000001</v>
      </c>
      <c r="D21" s="57">
        <v>40675.19280249974</v>
      </c>
      <c r="E21" s="22">
        <f t="shared" si="0"/>
        <v>20286.292802499738</v>
      </c>
      <c r="F21" s="16">
        <f t="shared" si="1"/>
        <v>1.9949674971430404</v>
      </c>
    </row>
    <row r="22" spans="1:8" x14ac:dyDescent="0.25">
      <c r="A22" s="104" t="s">
        <v>35</v>
      </c>
      <c r="B22" s="51" t="s">
        <v>107</v>
      </c>
      <c r="C22" s="29">
        <v>20103.5</v>
      </c>
      <c r="D22" s="57">
        <v>48280.254446565348</v>
      </c>
      <c r="E22" s="22">
        <f t="shared" si="0"/>
        <v>28176.754446565348</v>
      </c>
      <c r="F22" s="16">
        <f t="shared" si="1"/>
        <v>2.4015845224247196</v>
      </c>
    </row>
    <row r="23" spans="1:8" x14ac:dyDescent="0.25">
      <c r="A23" s="106" t="s">
        <v>37</v>
      </c>
      <c r="B23" s="52" t="s">
        <v>107</v>
      </c>
      <c r="C23" s="17">
        <v>16194.7</v>
      </c>
      <c r="D23" s="57">
        <v>17203.87</v>
      </c>
      <c r="E23" s="22">
        <f t="shared" si="0"/>
        <v>1009.1699999999983</v>
      </c>
      <c r="F23" s="16">
        <f t="shared" si="1"/>
        <v>1.0623148313954565</v>
      </c>
    </row>
    <row r="24" spans="1:8" x14ac:dyDescent="0.25">
      <c r="A24" s="86" t="s">
        <v>38</v>
      </c>
      <c r="B24" s="52" t="s">
        <v>107</v>
      </c>
      <c r="C24" s="17">
        <v>15681</v>
      </c>
      <c r="D24" s="57">
        <v>21436.019</v>
      </c>
      <c r="E24" s="22">
        <f t="shared" si="0"/>
        <v>5755.0190000000002</v>
      </c>
      <c r="F24" s="16">
        <f t="shared" si="1"/>
        <v>1.3670058669727696</v>
      </c>
    </row>
    <row r="25" spans="1:8" x14ac:dyDescent="0.25">
      <c r="A25" s="86" t="s">
        <v>93</v>
      </c>
      <c r="B25" s="52" t="s">
        <v>107</v>
      </c>
      <c r="C25" s="17">
        <v>28216.400000000001</v>
      </c>
      <c r="D25" s="57">
        <v>28774.276999999998</v>
      </c>
      <c r="E25" s="22">
        <f t="shared" si="0"/>
        <v>557.87699999999677</v>
      </c>
      <c r="F25" s="16">
        <f t="shared" si="1"/>
        <v>1.019771374094498</v>
      </c>
    </row>
    <row r="26" spans="1:8" x14ac:dyDescent="0.25">
      <c r="A26" s="106" t="s">
        <v>40</v>
      </c>
      <c r="B26" s="109" t="s">
        <v>107</v>
      </c>
      <c r="C26" s="17">
        <v>95795.6</v>
      </c>
      <c r="D26" s="57">
        <v>97496</v>
      </c>
      <c r="E26" s="22">
        <f t="shared" si="0"/>
        <v>1700.3999999999942</v>
      </c>
      <c r="F26" s="16">
        <f t="shared" si="1"/>
        <v>1.0177502933328879</v>
      </c>
    </row>
    <row r="27" spans="1:8" s="25" customFormat="1" x14ac:dyDescent="0.25">
      <c r="A27" s="67" t="s">
        <v>112</v>
      </c>
      <c r="B27" s="112" t="s">
        <v>110</v>
      </c>
      <c r="C27" s="18">
        <v>0</v>
      </c>
      <c r="D27" s="121">
        <v>0</v>
      </c>
      <c r="E27" s="22">
        <f t="shared" si="0"/>
        <v>0</v>
      </c>
      <c r="F27" s="20"/>
      <c r="H27"/>
    </row>
    <row r="28" spans="1:8" s="25" customFormat="1" x14ac:dyDescent="0.25">
      <c r="A28" s="67" t="s">
        <v>27</v>
      </c>
      <c r="B28" s="53" t="s">
        <v>110</v>
      </c>
      <c r="C28" s="17">
        <v>42222.9</v>
      </c>
      <c r="D28" s="57">
        <v>56106.234181661828</v>
      </c>
      <c r="E28" s="22">
        <f t="shared" si="0"/>
        <v>13883.334181661827</v>
      </c>
      <c r="F28" s="16">
        <f t="shared" ref="F28:F35" si="2">SUM(D28/C28)</f>
        <v>1.3288105312913567</v>
      </c>
      <c r="H28"/>
    </row>
    <row r="29" spans="1:8" x14ac:dyDescent="0.25">
      <c r="A29" s="67" t="s">
        <v>28</v>
      </c>
      <c r="B29" s="53" t="s">
        <v>110</v>
      </c>
      <c r="C29" s="17">
        <v>56137.8</v>
      </c>
      <c r="D29" s="57">
        <v>55533.138472982704</v>
      </c>
      <c r="E29" s="22">
        <f t="shared" si="0"/>
        <v>-604.66152701729879</v>
      </c>
      <c r="F29" s="16">
        <f t="shared" si="2"/>
        <v>0.98922897714165325</v>
      </c>
    </row>
    <row r="30" spans="1:8" s="25" customFormat="1" x14ac:dyDescent="0.25">
      <c r="A30" s="66" t="s">
        <v>101</v>
      </c>
      <c r="B30" s="53" t="s">
        <v>110</v>
      </c>
      <c r="C30" s="17">
        <v>26898.9</v>
      </c>
      <c r="D30" s="57">
        <v>20993.293340495951</v>
      </c>
      <c r="E30" s="22">
        <f t="shared" si="0"/>
        <v>-5905.6066595040502</v>
      </c>
      <c r="F30" s="16">
        <f t="shared" si="2"/>
        <v>0.78045174116770388</v>
      </c>
      <c r="H30"/>
    </row>
    <row r="31" spans="1:8" x14ac:dyDescent="0.25">
      <c r="A31" s="69" t="s">
        <v>29</v>
      </c>
      <c r="B31" s="54" t="s">
        <v>108</v>
      </c>
      <c r="C31" s="17">
        <v>15157.7</v>
      </c>
      <c r="D31" s="57">
        <v>21507.636999999999</v>
      </c>
      <c r="E31" s="22">
        <f t="shared" si="0"/>
        <v>6349.9369999999981</v>
      </c>
      <c r="F31" s="16">
        <f t="shared" si="2"/>
        <v>1.4189248368815848</v>
      </c>
    </row>
    <row r="32" spans="1:8" x14ac:dyDescent="0.25">
      <c r="A32" s="89" t="s">
        <v>30</v>
      </c>
      <c r="B32" s="28" t="s">
        <v>108</v>
      </c>
      <c r="C32" s="29">
        <v>16260.5</v>
      </c>
      <c r="D32" s="57">
        <v>21880.339</v>
      </c>
      <c r="E32" s="22">
        <f t="shared" si="0"/>
        <v>5619.8389999999999</v>
      </c>
      <c r="F32" s="16">
        <f t="shared" si="2"/>
        <v>1.3456129270317641</v>
      </c>
    </row>
    <row r="33" spans="1:6" x14ac:dyDescent="0.25">
      <c r="A33" s="103" t="s">
        <v>31</v>
      </c>
      <c r="B33" s="54" t="s">
        <v>108</v>
      </c>
      <c r="C33" s="17">
        <v>24417.1</v>
      </c>
      <c r="D33" s="57">
        <v>26267.828000000001</v>
      </c>
      <c r="E33" s="22">
        <f t="shared" si="0"/>
        <v>1850.7280000000028</v>
      </c>
      <c r="F33" s="16">
        <f t="shared" si="2"/>
        <v>1.0757963885965165</v>
      </c>
    </row>
    <row r="34" spans="1:6" x14ac:dyDescent="0.25">
      <c r="A34" s="69" t="s">
        <v>94</v>
      </c>
      <c r="B34" s="54" t="s">
        <v>108</v>
      </c>
      <c r="C34" s="17">
        <v>21027.599999999999</v>
      </c>
      <c r="D34" s="57">
        <v>24973.601999999999</v>
      </c>
      <c r="E34" s="22">
        <f t="shared" si="0"/>
        <v>3946.0020000000004</v>
      </c>
      <c r="F34" s="16">
        <f t="shared" si="2"/>
        <v>1.1876582206243222</v>
      </c>
    </row>
    <row r="35" spans="1:6" x14ac:dyDescent="0.25">
      <c r="A35" s="103" t="s">
        <v>39</v>
      </c>
      <c r="B35" s="54" t="s">
        <v>108</v>
      </c>
      <c r="C35" s="17">
        <v>13102.5</v>
      </c>
      <c r="D35" s="57">
        <v>15099.972</v>
      </c>
      <c r="E35" s="22">
        <f t="shared" si="0"/>
        <v>1997.4719999999998</v>
      </c>
      <c r="F35" s="16">
        <f t="shared" si="2"/>
        <v>1.1524496851745849</v>
      </c>
    </row>
    <row r="36" spans="1:6" x14ac:dyDescent="0.25">
      <c r="A36" s="69" t="s">
        <v>118</v>
      </c>
      <c r="B36" s="113" t="s">
        <v>108</v>
      </c>
      <c r="C36" s="18">
        <v>0</v>
      </c>
      <c r="D36" s="18">
        <v>0</v>
      </c>
      <c r="E36" s="22">
        <v>0</v>
      </c>
      <c r="F36" s="16"/>
    </row>
    <row r="37" spans="1:6" x14ac:dyDescent="0.25">
      <c r="A37" s="105" t="s">
        <v>36</v>
      </c>
      <c r="B37" s="114" t="s">
        <v>109</v>
      </c>
      <c r="C37" s="17">
        <v>7020.3</v>
      </c>
      <c r="D37" s="57">
        <v>6751.7349999999997</v>
      </c>
      <c r="E37" s="22">
        <f>D37-C37</f>
        <v>-268.56500000000051</v>
      </c>
      <c r="F37" s="16">
        <f>SUM(D37/C37)</f>
        <v>0.96174451234277736</v>
      </c>
    </row>
    <row r="38" spans="1:6" ht="15.75" thickBot="1" x14ac:dyDescent="0.3">
      <c r="A38" s="107" t="s">
        <v>111</v>
      </c>
      <c r="B38" s="115" t="s">
        <v>109</v>
      </c>
      <c r="C38" s="101">
        <v>0</v>
      </c>
      <c r="D38" s="101">
        <v>0</v>
      </c>
      <c r="E38" s="101">
        <v>0</v>
      </c>
      <c r="F38" s="102"/>
    </row>
    <row r="39" spans="1:6" ht="15.75" thickBot="1" x14ac:dyDescent="0.3">
      <c r="A39" s="64" t="s">
        <v>0</v>
      </c>
      <c r="B39" s="7"/>
      <c r="C39" s="8">
        <f>SUM(C17:C35)</f>
        <v>620239.49999999988</v>
      </c>
      <c r="D39" s="8">
        <f>SUM(D17:D35)</f>
        <v>721542.73283141013</v>
      </c>
      <c r="E39" s="8">
        <f>SUM(E17:E35)</f>
        <v>101303.23283141026</v>
      </c>
      <c r="F39" s="21">
        <f>SUM(D39/C39)</f>
        <v>1.163329218521894</v>
      </c>
    </row>
    <row r="41" spans="1:6" ht="39" customHeight="1" x14ac:dyDescent="0.25">
      <c r="A41" s="175" t="s">
        <v>117</v>
      </c>
      <c r="B41" s="175"/>
      <c r="C41" s="175"/>
      <c r="D41" s="175"/>
      <c r="E41" s="175"/>
      <c r="F41" s="175"/>
    </row>
    <row r="42" spans="1:6" ht="30" customHeight="1" x14ac:dyDescent="0.25">
      <c r="A42" s="175" t="s">
        <v>121</v>
      </c>
      <c r="B42" s="175"/>
      <c r="C42" s="175"/>
      <c r="D42" s="175"/>
      <c r="E42" s="175"/>
      <c r="F42" s="175"/>
    </row>
    <row r="43" spans="1:6" ht="18.75" customHeight="1" x14ac:dyDescent="0.25">
      <c r="A43" s="176" t="s">
        <v>125</v>
      </c>
      <c r="B43" s="176"/>
      <c r="C43" s="176"/>
      <c r="D43" s="176"/>
      <c r="E43" s="176"/>
      <c r="F43" s="176"/>
    </row>
  </sheetData>
  <sortState ref="A5:F27">
    <sortCondition ref="B5"/>
  </sortState>
  <mergeCells count="3">
    <mergeCell ref="A41:F41"/>
    <mergeCell ref="A43:F43"/>
    <mergeCell ref="A42:F42"/>
  </mergeCells>
  <pageMargins left="0.70866141732283461" right="0.70866141732283461" top="0.78740157480314965" bottom="0.59055118110236215" header="0.31496062992125984" footer="0.31496062992125984"/>
  <pageSetup paperSize="9" fitToHeight="0" orientation="portrait" r:id="rId1"/>
  <headerFooter>
    <oddFooter>&amp;C&amp;A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topLeftCell="A34" zoomScale="90" zoomScaleNormal="90" zoomScalePageLayoutView="80" workbookViewId="0">
      <selection activeCell="J40" sqref="J40"/>
    </sheetView>
  </sheetViews>
  <sheetFormatPr defaultRowHeight="15" x14ac:dyDescent="0.25"/>
  <cols>
    <col min="1" max="1" width="50.140625" customWidth="1"/>
    <col min="3" max="3" width="17.7109375" customWidth="1"/>
    <col min="4" max="4" width="14.28515625" customWidth="1"/>
    <col min="6" max="6" width="11" customWidth="1"/>
  </cols>
  <sheetData>
    <row r="1" spans="1:6" ht="31.5" x14ac:dyDescent="0.5">
      <c r="A1" s="133" t="s">
        <v>128</v>
      </c>
      <c r="B1" s="24"/>
      <c r="C1" s="3"/>
    </row>
    <row r="2" spans="1:6" ht="15" customHeight="1" x14ac:dyDescent="0.3">
      <c r="B2" s="24"/>
      <c r="C2" s="3"/>
    </row>
    <row r="3" spans="1:6" ht="15" customHeight="1" x14ac:dyDescent="0.3">
      <c r="B3" s="24"/>
      <c r="C3" s="3"/>
    </row>
    <row r="4" spans="1:6" ht="15" customHeight="1" x14ac:dyDescent="0.3">
      <c r="B4" s="24"/>
      <c r="C4" s="3"/>
    </row>
    <row r="5" spans="1:6" ht="15" customHeight="1" x14ac:dyDescent="0.3">
      <c r="B5" s="24"/>
      <c r="C5" s="3"/>
    </row>
    <row r="6" spans="1:6" ht="15" customHeight="1" x14ac:dyDescent="0.3">
      <c r="B6" s="24"/>
      <c r="C6" s="3"/>
    </row>
    <row r="7" spans="1:6" ht="15" customHeight="1" x14ac:dyDescent="0.3">
      <c r="B7" s="24"/>
      <c r="C7" s="3"/>
    </row>
    <row r="8" spans="1:6" ht="15" customHeight="1" x14ac:dyDescent="0.3">
      <c r="B8" s="24"/>
      <c r="C8" s="3"/>
    </row>
    <row r="9" spans="1:6" ht="15" customHeight="1" x14ac:dyDescent="0.3">
      <c r="B9" s="24"/>
      <c r="C9" s="3"/>
    </row>
    <row r="10" spans="1:6" ht="15" customHeight="1" x14ac:dyDescent="0.3">
      <c r="B10" s="24"/>
      <c r="C10" s="3"/>
    </row>
    <row r="11" spans="1:6" ht="15" customHeight="1" x14ac:dyDescent="0.3">
      <c r="B11" s="24"/>
      <c r="C11" s="3"/>
    </row>
    <row r="12" spans="1:6" ht="15" customHeight="1" x14ac:dyDescent="0.3">
      <c r="B12" s="24"/>
      <c r="C12" s="3"/>
    </row>
    <row r="13" spans="1:6" ht="15" customHeight="1" thickBot="1" x14ac:dyDescent="0.35">
      <c r="B13" s="24"/>
      <c r="C13" s="3"/>
    </row>
    <row r="14" spans="1:6" ht="75" customHeight="1" thickBot="1" x14ac:dyDescent="0.3">
      <c r="A14" s="9" t="s">
        <v>127</v>
      </c>
      <c r="B14" s="61" t="s">
        <v>106</v>
      </c>
      <c r="C14" s="9" t="s">
        <v>116</v>
      </c>
      <c r="D14" s="9" t="s">
        <v>120</v>
      </c>
      <c r="E14" s="9" t="s">
        <v>114</v>
      </c>
      <c r="F14" s="9" t="s">
        <v>115</v>
      </c>
    </row>
    <row r="15" spans="1:6" s="25" customFormat="1" x14ac:dyDescent="0.25">
      <c r="A15" s="80" t="s">
        <v>44</v>
      </c>
      <c r="B15" s="82" t="s">
        <v>107</v>
      </c>
      <c r="C15" s="62">
        <v>7566</v>
      </c>
      <c r="D15" s="17">
        <v>9324</v>
      </c>
      <c r="E15" s="31">
        <f t="shared" ref="E15:E22" si="0">D15-C15</f>
        <v>1758</v>
      </c>
      <c r="F15" s="77">
        <f t="shared" ref="F15:F23" si="1">SUM(D15/C15)</f>
        <v>1.2323552735923871</v>
      </c>
    </row>
    <row r="16" spans="1:6" s="25" customFormat="1" x14ac:dyDescent="0.25">
      <c r="A16" s="41" t="s">
        <v>50</v>
      </c>
      <c r="B16" s="109" t="s">
        <v>107</v>
      </c>
      <c r="C16" s="17">
        <v>24885</v>
      </c>
      <c r="D16" s="17">
        <v>28818</v>
      </c>
      <c r="E16" s="22">
        <f t="shared" si="0"/>
        <v>3933</v>
      </c>
      <c r="F16" s="16">
        <f t="shared" si="1"/>
        <v>1.1580470162748644</v>
      </c>
    </row>
    <row r="17" spans="1:6" x14ac:dyDescent="0.25">
      <c r="A17" s="41" t="s">
        <v>51</v>
      </c>
      <c r="B17" s="109" t="s">
        <v>107</v>
      </c>
      <c r="C17" s="17">
        <v>12589</v>
      </c>
      <c r="D17" s="17">
        <v>15513</v>
      </c>
      <c r="E17" s="22">
        <f t="shared" si="0"/>
        <v>2924</v>
      </c>
      <c r="F17" s="16">
        <f t="shared" si="1"/>
        <v>1.2322662641989037</v>
      </c>
    </row>
    <row r="18" spans="1:6" x14ac:dyDescent="0.25">
      <c r="A18" s="39" t="s">
        <v>55</v>
      </c>
      <c r="B18" s="51" t="s">
        <v>107</v>
      </c>
      <c r="C18" s="29">
        <v>96059</v>
      </c>
      <c r="D18" s="29">
        <v>124883</v>
      </c>
      <c r="E18" s="33">
        <f t="shared" si="0"/>
        <v>28824</v>
      </c>
      <c r="F18" s="30">
        <f t="shared" si="1"/>
        <v>1.3000655846927409</v>
      </c>
    </row>
    <row r="19" spans="1:6" x14ac:dyDescent="0.25">
      <c r="A19" s="39" t="s">
        <v>56</v>
      </c>
      <c r="B19" s="51" t="s">
        <v>107</v>
      </c>
      <c r="C19" s="29">
        <v>85334</v>
      </c>
      <c r="D19" s="29">
        <v>117548</v>
      </c>
      <c r="E19" s="33">
        <f t="shared" si="0"/>
        <v>32214</v>
      </c>
      <c r="F19" s="30">
        <f t="shared" si="1"/>
        <v>1.3775048632432558</v>
      </c>
    </row>
    <row r="20" spans="1:6" x14ac:dyDescent="0.25">
      <c r="A20" s="41" t="s">
        <v>58</v>
      </c>
      <c r="B20" s="109" t="s">
        <v>107</v>
      </c>
      <c r="C20" s="17">
        <v>75079</v>
      </c>
      <c r="D20" s="17">
        <v>90672</v>
      </c>
      <c r="E20" s="22">
        <f t="shared" si="0"/>
        <v>15593</v>
      </c>
      <c r="F20" s="16">
        <f t="shared" si="1"/>
        <v>1.2076879020764795</v>
      </c>
    </row>
    <row r="21" spans="1:6" x14ac:dyDescent="0.25">
      <c r="A21" s="42" t="s">
        <v>41</v>
      </c>
      <c r="B21" s="27" t="s">
        <v>110</v>
      </c>
      <c r="C21" s="29">
        <v>9057</v>
      </c>
      <c r="D21" s="29">
        <v>10442</v>
      </c>
      <c r="E21" s="33">
        <f t="shared" si="0"/>
        <v>1385</v>
      </c>
      <c r="F21" s="30">
        <f t="shared" si="1"/>
        <v>1.1529203930661367</v>
      </c>
    </row>
    <row r="22" spans="1:6" s="25" customFormat="1" x14ac:dyDescent="0.25">
      <c r="A22" s="42" t="s">
        <v>42</v>
      </c>
      <c r="B22" s="27" t="s">
        <v>110</v>
      </c>
      <c r="C22" s="29">
        <v>15835</v>
      </c>
      <c r="D22" s="29">
        <v>18256</v>
      </c>
      <c r="E22" s="33">
        <f t="shared" si="0"/>
        <v>2421</v>
      </c>
      <c r="F22" s="30">
        <f t="shared" si="1"/>
        <v>1.1528891695610988</v>
      </c>
    </row>
    <row r="23" spans="1:6" x14ac:dyDescent="0.25">
      <c r="A23" s="78" t="s">
        <v>97</v>
      </c>
      <c r="B23" s="23" t="s">
        <v>110</v>
      </c>
      <c r="C23" s="17">
        <v>4063</v>
      </c>
      <c r="D23" s="17">
        <v>4685</v>
      </c>
      <c r="E23" s="22">
        <f t="shared" ref="E23:E34" si="2">D23-C23</f>
        <v>622</v>
      </c>
      <c r="F23" s="16">
        <f t="shared" si="1"/>
        <v>1.1530888506030028</v>
      </c>
    </row>
    <row r="24" spans="1:6" s="25" customFormat="1" x14ac:dyDescent="0.25">
      <c r="A24" s="42" t="s">
        <v>48</v>
      </c>
      <c r="B24" s="27" t="s">
        <v>110</v>
      </c>
      <c r="C24" s="29">
        <v>13392</v>
      </c>
      <c r="D24" s="29">
        <v>41640</v>
      </c>
      <c r="E24" s="33">
        <f t="shared" si="2"/>
        <v>28248</v>
      </c>
      <c r="F24" s="30">
        <f t="shared" ref="F24:F35" si="3">SUM(D24/C24)</f>
        <v>3.1093189964157708</v>
      </c>
    </row>
    <row r="25" spans="1:6" x14ac:dyDescent="0.25">
      <c r="A25" s="42" t="s">
        <v>49</v>
      </c>
      <c r="B25" s="27" t="s">
        <v>110</v>
      </c>
      <c r="C25" s="29">
        <v>10127</v>
      </c>
      <c r="D25" s="29">
        <v>11676</v>
      </c>
      <c r="E25" s="33">
        <f t="shared" si="2"/>
        <v>1549</v>
      </c>
      <c r="F25" s="30">
        <f t="shared" si="3"/>
        <v>1.1529574405055791</v>
      </c>
    </row>
    <row r="26" spans="1:6" x14ac:dyDescent="0.25">
      <c r="A26" s="43" t="s">
        <v>52</v>
      </c>
      <c r="B26" s="23" t="s">
        <v>110</v>
      </c>
      <c r="C26" s="17">
        <v>11127</v>
      </c>
      <c r="D26" s="17">
        <v>12829</v>
      </c>
      <c r="E26" s="22">
        <f t="shared" si="2"/>
        <v>1702</v>
      </c>
      <c r="F26" s="16">
        <f t="shared" si="3"/>
        <v>1.1529612653904917</v>
      </c>
    </row>
    <row r="27" spans="1:6" x14ac:dyDescent="0.25">
      <c r="A27" s="42" t="s">
        <v>53</v>
      </c>
      <c r="B27" s="27" t="s">
        <v>110</v>
      </c>
      <c r="C27" s="29">
        <v>12498</v>
      </c>
      <c r="D27" s="29">
        <v>16249</v>
      </c>
      <c r="E27" s="33">
        <f t="shared" si="2"/>
        <v>3751</v>
      </c>
      <c r="F27" s="30">
        <f t="shared" si="3"/>
        <v>1.3001280204832772</v>
      </c>
    </row>
    <row r="28" spans="1:6" x14ac:dyDescent="0.25">
      <c r="A28" s="43" t="s">
        <v>54</v>
      </c>
      <c r="B28" s="23" t="s">
        <v>110</v>
      </c>
      <c r="C28" s="17">
        <v>14755</v>
      </c>
      <c r="D28" s="17">
        <v>16133.76</v>
      </c>
      <c r="E28" s="22">
        <f t="shared" si="2"/>
        <v>1378.7600000000002</v>
      </c>
      <c r="F28" s="16">
        <f t="shared" si="3"/>
        <v>1.0934435784479837</v>
      </c>
    </row>
    <row r="29" spans="1:6" x14ac:dyDescent="0.25">
      <c r="A29" s="43" t="s">
        <v>57</v>
      </c>
      <c r="B29" s="23" t="s">
        <v>110</v>
      </c>
      <c r="C29" s="17">
        <v>18451</v>
      </c>
      <c r="D29" s="17">
        <v>20119</v>
      </c>
      <c r="E29" s="22">
        <f t="shared" si="2"/>
        <v>1668</v>
      </c>
      <c r="F29" s="16">
        <f t="shared" si="3"/>
        <v>1.0904016042490923</v>
      </c>
    </row>
    <row r="30" spans="1:6" x14ac:dyDescent="0.25">
      <c r="A30" s="43" t="s">
        <v>59</v>
      </c>
      <c r="B30" s="23" t="s">
        <v>110</v>
      </c>
      <c r="C30" s="17">
        <v>12238</v>
      </c>
      <c r="D30" s="17">
        <v>14109</v>
      </c>
      <c r="E30" s="22">
        <f t="shared" si="2"/>
        <v>1871</v>
      </c>
      <c r="F30" s="16">
        <f t="shared" si="3"/>
        <v>1.1528844582448112</v>
      </c>
    </row>
    <row r="31" spans="1:6" x14ac:dyDescent="0.25">
      <c r="A31" s="44" t="s">
        <v>43</v>
      </c>
      <c r="B31" s="111" t="s">
        <v>108</v>
      </c>
      <c r="C31" s="17">
        <v>10587</v>
      </c>
      <c r="D31" s="17">
        <v>11386</v>
      </c>
      <c r="E31" s="22">
        <f t="shared" si="2"/>
        <v>799</v>
      </c>
      <c r="F31" s="16">
        <f t="shared" si="3"/>
        <v>1.0754699159346368</v>
      </c>
    </row>
    <row r="32" spans="1:6" x14ac:dyDescent="0.25">
      <c r="A32" s="44" t="s">
        <v>45</v>
      </c>
      <c r="B32" s="111" t="s">
        <v>108</v>
      </c>
      <c r="C32" s="17">
        <v>5110</v>
      </c>
      <c r="D32" s="17">
        <v>5496</v>
      </c>
      <c r="E32" s="22">
        <f t="shared" si="2"/>
        <v>386</v>
      </c>
      <c r="F32" s="16">
        <f t="shared" si="3"/>
        <v>1.0755381604696672</v>
      </c>
    </row>
    <row r="33" spans="1:6" x14ac:dyDescent="0.25">
      <c r="A33" s="44" t="s">
        <v>47</v>
      </c>
      <c r="B33" s="111" t="s">
        <v>108</v>
      </c>
      <c r="C33" s="17">
        <v>5056</v>
      </c>
      <c r="D33" s="17">
        <v>5438</v>
      </c>
      <c r="E33" s="22">
        <f t="shared" si="2"/>
        <v>382</v>
      </c>
      <c r="F33" s="16">
        <f t="shared" si="3"/>
        <v>1.0755537974683544</v>
      </c>
    </row>
    <row r="34" spans="1:6" ht="15.75" thickBot="1" x14ac:dyDescent="0.3">
      <c r="A34" s="81" t="s">
        <v>46</v>
      </c>
      <c r="B34" s="85" t="s">
        <v>109</v>
      </c>
      <c r="C34" s="58">
        <v>9398</v>
      </c>
      <c r="D34" s="17">
        <v>9855</v>
      </c>
      <c r="E34" s="32">
        <f t="shared" si="2"/>
        <v>457</v>
      </c>
      <c r="F34" s="79">
        <f t="shared" si="3"/>
        <v>1.0486273675250053</v>
      </c>
    </row>
    <row r="35" spans="1:6" ht="15.75" thickBot="1" x14ac:dyDescent="0.3">
      <c r="A35" s="64" t="s">
        <v>0</v>
      </c>
      <c r="B35" s="7"/>
      <c r="C35" s="8">
        <f>SUM(C15:C34)</f>
        <v>453206</v>
      </c>
      <c r="D35" s="8">
        <f>SUM(D15:D34)</f>
        <v>585071.76</v>
      </c>
      <c r="E35" s="8">
        <f>SUM(E15:E34)</f>
        <v>131865.76</v>
      </c>
      <c r="F35" s="76">
        <f t="shared" si="3"/>
        <v>1.290962079054558</v>
      </c>
    </row>
    <row r="37" spans="1:6" ht="37.5" customHeight="1" x14ac:dyDescent="0.25">
      <c r="A37" s="175" t="s">
        <v>117</v>
      </c>
      <c r="B37" s="175"/>
      <c r="C37" s="175"/>
      <c r="D37" s="175"/>
      <c r="E37" s="175"/>
      <c r="F37" s="175"/>
    </row>
    <row r="38" spans="1:6" ht="27" customHeight="1" x14ac:dyDescent="0.25">
      <c r="A38" s="175" t="s">
        <v>121</v>
      </c>
      <c r="B38" s="175"/>
      <c r="C38" s="175"/>
      <c r="D38" s="175"/>
      <c r="E38" s="175"/>
      <c r="F38" s="175"/>
    </row>
    <row r="39" spans="1:6" ht="24.75" customHeight="1" x14ac:dyDescent="0.25">
      <c r="A39" s="176" t="s">
        <v>125</v>
      </c>
      <c r="B39" s="176"/>
      <c r="C39" s="176"/>
      <c r="D39" s="176"/>
      <c r="E39" s="176"/>
      <c r="F39" s="176"/>
    </row>
  </sheetData>
  <sortState ref="A5:F26">
    <sortCondition ref="B5"/>
  </sortState>
  <mergeCells count="3">
    <mergeCell ref="A37:F37"/>
    <mergeCell ref="A38:F38"/>
    <mergeCell ref="A39:F39"/>
  </mergeCells>
  <pageMargins left="0.51181102362204722" right="0.51181102362204722" top="0.59055118110236227" bottom="0.59055118110236227" header="0.31496062992125984" footer="0.31496062992125984"/>
  <pageSetup paperSize="9" orientation="portrait" r:id="rId1"/>
  <headerFooter>
    <oddFooter>&amp;C&amp;A</oddFooter>
  </headerFooter>
  <rowBreaks count="1" manualBreakCount="1">
    <brk id="39"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zoomScaleNormal="100" zoomScalePageLayoutView="80" workbookViewId="0">
      <selection activeCell="A21" sqref="A21:F21"/>
    </sheetView>
  </sheetViews>
  <sheetFormatPr defaultRowHeight="15" x14ac:dyDescent="0.25"/>
  <cols>
    <col min="1" max="1" width="32" customWidth="1"/>
    <col min="2" max="2" width="10.28515625" customWidth="1"/>
    <col min="3" max="3" width="17.7109375" customWidth="1"/>
    <col min="4" max="4" width="14.7109375" customWidth="1"/>
  </cols>
  <sheetData>
    <row r="1" spans="1:6" ht="31.5" customHeight="1" x14ac:dyDescent="0.5">
      <c r="A1" s="133" t="s">
        <v>81</v>
      </c>
      <c r="C1" s="3"/>
    </row>
    <row r="2" spans="1:6" ht="24" customHeight="1" x14ac:dyDescent="0.5">
      <c r="A2" s="133" t="s">
        <v>135</v>
      </c>
      <c r="C2" s="3"/>
    </row>
    <row r="3" spans="1:6" ht="15" customHeight="1" x14ac:dyDescent="0.3">
      <c r="C3" s="3"/>
    </row>
    <row r="4" spans="1:6" ht="9.9499999999999993" customHeight="1" x14ac:dyDescent="0.3">
      <c r="C4" s="3"/>
    </row>
    <row r="5" spans="1:6" ht="9.9499999999999993" customHeight="1" x14ac:dyDescent="0.3">
      <c r="C5" s="3"/>
    </row>
    <row r="6" spans="1:6" ht="9.9499999999999993" customHeight="1" x14ac:dyDescent="0.3">
      <c r="C6" s="3"/>
    </row>
    <row r="7" spans="1:6" ht="9.9499999999999993" customHeight="1" x14ac:dyDescent="0.3">
      <c r="C7" s="3"/>
    </row>
    <row r="8" spans="1:6" ht="9.9499999999999993" customHeight="1" x14ac:dyDescent="0.3">
      <c r="C8" s="3"/>
    </row>
    <row r="9" spans="1:6" ht="9.9499999999999993" customHeight="1" x14ac:dyDescent="0.3">
      <c r="C9" s="3"/>
    </row>
    <row r="10" spans="1:6" ht="9.9499999999999993" customHeight="1" x14ac:dyDescent="0.3">
      <c r="C10" s="3"/>
    </row>
    <row r="11" spans="1:6" ht="9.9499999999999993" customHeight="1" x14ac:dyDescent="0.3">
      <c r="C11" s="3"/>
    </row>
    <row r="12" spans="1:6" ht="9.9499999999999993" customHeight="1" x14ac:dyDescent="0.3">
      <c r="C12" s="3"/>
    </row>
    <row r="13" spans="1:6" ht="9.9499999999999993" customHeight="1" x14ac:dyDescent="0.3">
      <c r="C13" s="3"/>
    </row>
    <row r="14" spans="1:6" ht="15" customHeight="1" x14ac:dyDescent="0.3">
      <c r="C14" s="3"/>
    </row>
    <row r="15" spans="1:6" ht="15" customHeight="1" thickBot="1" x14ac:dyDescent="0.3"/>
    <row r="16" spans="1:6" ht="63" customHeight="1" thickBot="1" x14ac:dyDescent="0.3">
      <c r="A16" s="92" t="s">
        <v>81</v>
      </c>
      <c r="B16" s="56" t="s">
        <v>106</v>
      </c>
      <c r="C16" s="9" t="s">
        <v>116</v>
      </c>
      <c r="D16" s="9" t="s">
        <v>120</v>
      </c>
      <c r="E16" s="9" t="s">
        <v>114</v>
      </c>
      <c r="F16" s="9" t="s">
        <v>115</v>
      </c>
    </row>
    <row r="17" spans="1:6" ht="15.75" thickBot="1" x14ac:dyDescent="0.3">
      <c r="A17" s="94" t="s">
        <v>102</v>
      </c>
      <c r="B17" s="95" t="s">
        <v>107</v>
      </c>
      <c r="C17" s="71">
        <v>25152</v>
      </c>
      <c r="D17" s="71">
        <v>34632</v>
      </c>
      <c r="E17" s="93">
        <f>D17-C17</f>
        <v>9480</v>
      </c>
      <c r="F17" s="74">
        <f>SUM(D17/C17)</f>
        <v>1.376908396946565</v>
      </c>
    </row>
    <row r="18" spans="1:6" ht="15.75" thickBot="1" x14ac:dyDescent="0.3">
      <c r="A18" s="8" t="s">
        <v>0</v>
      </c>
      <c r="B18" s="12"/>
      <c r="C18" s="8">
        <v>25152</v>
      </c>
      <c r="D18" s="8">
        <v>34632</v>
      </c>
      <c r="E18" s="8">
        <f>D18-C18</f>
        <v>9480</v>
      </c>
      <c r="F18" s="21">
        <f>SUM(D18/C18)</f>
        <v>1.376908396946565</v>
      </c>
    </row>
    <row r="20" spans="1:6" ht="51.75" customHeight="1" x14ac:dyDescent="0.25">
      <c r="A20" s="175" t="s">
        <v>117</v>
      </c>
      <c r="B20" s="175"/>
      <c r="C20" s="175"/>
      <c r="D20" s="175"/>
      <c r="E20" s="175"/>
      <c r="F20" s="175"/>
    </row>
    <row r="21" spans="1:6" ht="40.5" customHeight="1" x14ac:dyDescent="0.25">
      <c r="A21" s="175" t="s">
        <v>121</v>
      </c>
      <c r="B21" s="175"/>
      <c r="C21" s="175"/>
      <c r="D21" s="175"/>
      <c r="E21" s="175"/>
      <c r="F21" s="175"/>
    </row>
    <row r="22" spans="1:6" ht="40.5" customHeight="1" x14ac:dyDescent="0.25">
      <c r="A22" s="149"/>
      <c r="B22" s="149"/>
      <c r="C22" s="149"/>
      <c r="D22" s="149"/>
      <c r="E22" s="149"/>
      <c r="F22" s="149"/>
    </row>
    <row r="23" spans="1:6" ht="40.5" customHeight="1" x14ac:dyDescent="0.25">
      <c r="A23" s="149"/>
      <c r="B23" s="149"/>
      <c r="C23" s="149"/>
      <c r="D23" s="149"/>
      <c r="E23" s="149"/>
      <c r="F23" s="149"/>
    </row>
    <row r="24" spans="1:6" ht="40.5" customHeight="1" x14ac:dyDescent="0.25">
      <c r="A24" s="149"/>
      <c r="B24" s="149"/>
      <c r="C24" s="149"/>
      <c r="D24" s="149"/>
      <c r="E24" s="149"/>
      <c r="F24" s="149"/>
    </row>
    <row r="25" spans="1:6" ht="40.5" customHeight="1" x14ac:dyDescent="0.25">
      <c r="A25" s="149"/>
      <c r="B25" s="149"/>
      <c r="C25" s="149"/>
      <c r="D25" s="149"/>
      <c r="E25" s="149"/>
      <c r="F25" s="149"/>
    </row>
    <row r="26" spans="1:6" ht="40.5" customHeight="1" x14ac:dyDescent="0.25">
      <c r="A26" s="149"/>
      <c r="B26" s="149"/>
      <c r="C26" s="149"/>
      <c r="D26" s="149"/>
      <c r="E26" s="149"/>
      <c r="F26" s="149"/>
    </row>
  </sheetData>
  <mergeCells count="2">
    <mergeCell ref="A20:F20"/>
    <mergeCell ref="A21:F21"/>
  </mergeCells>
  <pageMargins left="0.51181102362204722" right="0.51181102362204722" top="0.59055118110236227" bottom="0.59055118110236227" header="0.31496062992125984" footer="0.31496062992125984"/>
  <pageSetup paperSize="9" scale="99" fitToHeight="0" orientation="portrait" r:id="rId1"/>
  <headerFooter>
    <oddFooter>&amp;C&amp;A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zoomScaleNormal="100" zoomScalePageLayoutView="80" workbookViewId="0">
      <selection activeCell="A25" sqref="A25:F25"/>
    </sheetView>
  </sheetViews>
  <sheetFormatPr defaultRowHeight="15" x14ac:dyDescent="0.25"/>
  <cols>
    <col min="1" max="1" width="45.7109375" customWidth="1"/>
    <col min="3" max="3" width="15.5703125" customWidth="1"/>
    <col min="4" max="4" width="15.85546875" customWidth="1"/>
    <col min="5" max="5" width="11" customWidth="1"/>
    <col min="6" max="6" width="10.28515625" customWidth="1"/>
  </cols>
  <sheetData>
    <row r="1" spans="1:6" ht="25.5" customHeight="1" x14ac:dyDescent="0.5">
      <c r="A1" s="133" t="s">
        <v>85</v>
      </c>
      <c r="C1" s="3"/>
    </row>
    <row r="2" spans="1:6" ht="25.5" customHeight="1" x14ac:dyDescent="0.5">
      <c r="A2" s="133" t="s">
        <v>135</v>
      </c>
      <c r="C2" s="3"/>
    </row>
    <row r="3" spans="1:6" ht="15" customHeight="1" x14ac:dyDescent="0.25"/>
    <row r="4" spans="1:6" ht="21" customHeight="1" x14ac:dyDescent="0.25"/>
    <row r="11" spans="1:6" ht="15.95" customHeight="1" x14ac:dyDescent="0.25"/>
    <row r="12" spans="1:6" ht="15.95" customHeight="1" x14ac:dyDescent="0.25"/>
    <row r="15" spans="1:6" ht="15.75" customHeight="1" thickBot="1" x14ac:dyDescent="0.3"/>
    <row r="16" spans="1:6" ht="30.75" thickBot="1" x14ac:dyDescent="0.3">
      <c r="A16" s="9" t="s">
        <v>85</v>
      </c>
      <c r="B16" s="61" t="s">
        <v>106</v>
      </c>
      <c r="C16" s="9" t="s">
        <v>116</v>
      </c>
      <c r="D16" s="9" t="s">
        <v>120</v>
      </c>
      <c r="E16" s="9" t="s">
        <v>114</v>
      </c>
      <c r="F16" s="9" t="s">
        <v>115</v>
      </c>
    </row>
    <row r="17" spans="1:6" x14ac:dyDescent="0.25">
      <c r="A17" s="80" t="s">
        <v>61</v>
      </c>
      <c r="B17" s="82" t="s">
        <v>107</v>
      </c>
      <c r="C17" s="62">
        <v>101733</v>
      </c>
      <c r="D17" s="63">
        <v>117698.745</v>
      </c>
      <c r="E17" s="31">
        <f>D17-C17</f>
        <v>15965.744999999995</v>
      </c>
      <c r="F17" s="77">
        <f t="shared" ref="F17:F22" si="0">SUM(D17/C17)</f>
        <v>1.156937719324113</v>
      </c>
    </row>
    <row r="18" spans="1:6" ht="30" x14ac:dyDescent="0.25">
      <c r="A18" s="150" t="s">
        <v>63</v>
      </c>
      <c r="B18" s="109" t="s">
        <v>107</v>
      </c>
      <c r="C18" s="17">
        <v>57095</v>
      </c>
      <c r="D18" s="57">
        <v>67711.225000000006</v>
      </c>
      <c r="E18" s="22">
        <f>D18-C18</f>
        <v>10616.225000000006</v>
      </c>
      <c r="F18" s="16">
        <f t="shared" si="0"/>
        <v>1.1859396619668974</v>
      </c>
    </row>
    <row r="19" spans="1:6" x14ac:dyDescent="0.25">
      <c r="A19" s="150" t="s">
        <v>62</v>
      </c>
      <c r="B19" s="109" t="s">
        <v>107</v>
      </c>
      <c r="C19" s="17">
        <v>15571</v>
      </c>
      <c r="D19" s="57">
        <v>21211.206999999999</v>
      </c>
      <c r="E19" s="22">
        <f>D19-C19</f>
        <v>5640.2069999999985</v>
      </c>
      <c r="F19" s="16">
        <f t="shared" si="0"/>
        <v>1.3622250979384753</v>
      </c>
    </row>
    <row r="20" spans="1:6" ht="30" x14ac:dyDescent="0.25">
      <c r="A20" s="146" t="s">
        <v>95</v>
      </c>
      <c r="B20" s="23" t="s">
        <v>110</v>
      </c>
      <c r="C20" s="17">
        <v>69137</v>
      </c>
      <c r="D20" s="57">
        <v>80842.445999999996</v>
      </c>
      <c r="E20" s="22">
        <f>D20-C20</f>
        <v>11705.445999999996</v>
      </c>
      <c r="F20" s="16">
        <f t="shared" si="0"/>
        <v>1.1693079827010138</v>
      </c>
    </row>
    <row r="21" spans="1:6" ht="30.75" thickBot="1" x14ac:dyDescent="0.3">
      <c r="A21" s="148" t="s">
        <v>60</v>
      </c>
      <c r="B21" s="110" t="s">
        <v>108</v>
      </c>
      <c r="C21" s="58">
        <v>4843</v>
      </c>
      <c r="D21" s="57">
        <v>8278</v>
      </c>
      <c r="E21" s="22">
        <f>D21-C21</f>
        <v>3435</v>
      </c>
      <c r="F21" s="16">
        <f t="shared" si="0"/>
        <v>1.7092711129465208</v>
      </c>
    </row>
    <row r="22" spans="1:6" ht="15.75" thickBot="1" x14ac:dyDescent="0.3">
      <c r="A22" s="64" t="s">
        <v>0</v>
      </c>
      <c r="B22" s="100"/>
      <c r="C22" s="100">
        <f>SUM(C17:C21)</f>
        <v>248379</v>
      </c>
      <c r="D22" s="100">
        <f>SUM(D17:D21)</f>
        <v>295741.62300000002</v>
      </c>
      <c r="E22" s="100">
        <f>SUM(E17:E21)</f>
        <v>47362.622999999992</v>
      </c>
      <c r="F22" s="76">
        <f t="shared" si="0"/>
        <v>1.1906869058978418</v>
      </c>
    </row>
    <row r="24" spans="1:6" ht="55.5" customHeight="1" x14ac:dyDescent="0.25">
      <c r="A24" s="182" t="s">
        <v>133</v>
      </c>
      <c r="B24" s="182"/>
      <c r="C24" s="182"/>
      <c r="D24" s="182"/>
      <c r="E24" s="182"/>
      <c r="F24" s="182"/>
    </row>
    <row r="25" spans="1:6" ht="40.5" customHeight="1" x14ac:dyDescent="0.25">
      <c r="A25" s="181" t="s">
        <v>121</v>
      </c>
      <c r="B25" s="181"/>
      <c r="C25" s="181"/>
      <c r="D25" s="181"/>
      <c r="E25" s="181"/>
      <c r="F25" s="181"/>
    </row>
    <row r="27" spans="1:6" x14ac:dyDescent="0.25">
      <c r="A27" s="13"/>
    </row>
    <row r="28" spans="1:6" x14ac:dyDescent="0.25">
      <c r="A28" s="11"/>
      <c r="B28" s="24"/>
    </row>
  </sheetData>
  <sortState ref="A5:N12">
    <sortCondition ref="B4"/>
  </sortState>
  <mergeCells count="2">
    <mergeCell ref="A24:F24"/>
    <mergeCell ref="A25:F25"/>
  </mergeCells>
  <pageMargins left="0.51181102362204722" right="0.51181102362204722" top="0.59055118110236227" bottom="0.59055118110236227" header="0.31496062992125984" footer="0.31496062992125984"/>
  <pageSetup paperSize="9" scale="79" fitToHeight="0" orientation="portrait" r:id="rId1"/>
  <headerFooter>
    <oddFooter>&amp;C&amp;A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8"/>
  <sheetViews>
    <sheetView zoomScalePageLayoutView="80" workbookViewId="0"/>
  </sheetViews>
  <sheetFormatPr defaultRowHeight="15" x14ac:dyDescent="0.25"/>
  <cols>
    <col min="1" max="1" width="36.28515625" customWidth="1"/>
    <col min="2" max="2" width="10.28515625" customWidth="1"/>
    <col min="3" max="3" width="17.7109375" customWidth="1"/>
    <col min="4" max="4" width="15.5703125" customWidth="1"/>
    <col min="5" max="5" width="9.85546875" customWidth="1"/>
    <col min="6" max="6" width="10.140625" customWidth="1"/>
  </cols>
  <sheetData>
    <row r="1" spans="1:6" ht="31.5" x14ac:dyDescent="0.5">
      <c r="A1" s="133" t="s">
        <v>122</v>
      </c>
      <c r="C1" s="3"/>
    </row>
    <row r="2" spans="1:6" ht="15" customHeight="1" x14ac:dyDescent="0.5">
      <c r="A2" s="133"/>
      <c r="C2" s="3"/>
    </row>
    <row r="3" spans="1:6" ht="15.95" customHeight="1" x14ac:dyDescent="0.5">
      <c r="A3" s="133"/>
      <c r="C3" s="3"/>
    </row>
    <row r="4" spans="1:6" ht="15.95" customHeight="1" x14ac:dyDescent="0.5">
      <c r="A4" s="133"/>
      <c r="C4" s="3"/>
    </row>
    <row r="5" spans="1:6" ht="15.95" customHeight="1" x14ac:dyDescent="0.5">
      <c r="A5" s="133"/>
      <c r="C5" s="3"/>
    </row>
    <row r="6" spans="1:6" ht="15.95" customHeight="1" x14ac:dyDescent="0.5">
      <c r="A6" s="133"/>
      <c r="C6" s="3"/>
    </row>
    <row r="7" spans="1:6" ht="15.95" customHeight="1" x14ac:dyDescent="0.5">
      <c r="A7" s="133"/>
      <c r="C7" s="3"/>
    </row>
    <row r="8" spans="1:6" ht="15.95" customHeight="1" x14ac:dyDescent="0.5">
      <c r="A8" s="133"/>
      <c r="C8" s="3"/>
    </row>
    <row r="9" spans="1:6" ht="15.95" customHeight="1" x14ac:dyDescent="0.5">
      <c r="A9" s="133"/>
      <c r="C9" s="3"/>
    </row>
    <row r="10" spans="1:6" ht="15" customHeight="1" thickBot="1" x14ac:dyDescent="0.55000000000000004">
      <c r="A10" s="133"/>
      <c r="C10" s="3"/>
    </row>
    <row r="11" spans="1:6" ht="30.75" thickBot="1" x14ac:dyDescent="0.3">
      <c r="A11" s="9" t="s">
        <v>124</v>
      </c>
      <c r="B11" s="61" t="s">
        <v>106</v>
      </c>
      <c r="C11" s="9" t="s">
        <v>116</v>
      </c>
      <c r="D11" s="9" t="s">
        <v>120</v>
      </c>
      <c r="E11" s="9" t="s">
        <v>114</v>
      </c>
      <c r="F11" s="9" t="s">
        <v>115</v>
      </c>
    </row>
    <row r="12" spans="1:6" ht="18" customHeight="1" thickBot="1" x14ac:dyDescent="0.3">
      <c r="A12" s="26" t="s">
        <v>70</v>
      </c>
      <c r="B12" s="75" t="s">
        <v>107</v>
      </c>
      <c r="C12" s="72">
        <v>50000</v>
      </c>
      <c r="D12" s="72">
        <v>97662</v>
      </c>
      <c r="E12" s="72">
        <f>D12-C12</f>
        <v>47662</v>
      </c>
      <c r="F12" s="74">
        <f>D12/C12</f>
        <v>1.9532400000000001</v>
      </c>
    </row>
    <row r="13" spans="1:6" s="25" customFormat="1" ht="15.75" thickBot="1" x14ac:dyDescent="0.3">
      <c r="A13" s="64" t="s">
        <v>0</v>
      </c>
      <c r="B13" s="12"/>
      <c r="C13" s="8">
        <f>SUM(C12)</f>
        <v>50000</v>
      </c>
      <c r="D13" s="8">
        <f>SUM(D12)</f>
        <v>97662</v>
      </c>
      <c r="E13" s="8">
        <f>SUM(E12)</f>
        <v>47662</v>
      </c>
      <c r="F13" s="21">
        <f>D13/C13</f>
        <v>1.9532400000000001</v>
      </c>
    </row>
    <row r="14" spans="1:6" s="25" customFormat="1" x14ac:dyDescent="0.25">
      <c r="A14" s="135"/>
      <c r="B14" s="135"/>
      <c r="C14" s="135"/>
      <c r="D14" s="135"/>
      <c r="E14" s="135"/>
      <c r="F14" s="136"/>
    </row>
    <row r="15" spans="1:6" ht="51.75" customHeight="1" x14ac:dyDescent="0.25">
      <c r="A15" s="175" t="s">
        <v>117</v>
      </c>
      <c r="B15" s="175"/>
      <c r="C15" s="175"/>
      <c r="D15" s="175"/>
      <c r="E15" s="175"/>
      <c r="F15" s="175"/>
    </row>
    <row r="16" spans="1:6" ht="40.5" customHeight="1" x14ac:dyDescent="0.25">
      <c r="A16" s="175" t="s">
        <v>121</v>
      </c>
      <c r="B16" s="175"/>
      <c r="C16" s="175"/>
      <c r="D16" s="175"/>
      <c r="E16" s="175"/>
      <c r="F16" s="175"/>
    </row>
    <row r="17" spans="1:6" ht="14.25" customHeight="1" x14ac:dyDescent="0.25">
      <c r="A17" s="176" t="s">
        <v>125</v>
      </c>
      <c r="B17" s="176"/>
      <c r="C17" s="176"/>
      <c r="D17" s="176"/>
      <c r="E17" s="176"/>
      <c r="F17" s="176"/>
    </row>
    <row r="18" spans="1:6" x14ac:dyDescent="0.25">
      <c r="A18" s="177"/>
      <c r="B18" s="177"/>
      <c r="C18" s="177"/>
      <c r="D18" s="177"/>
      <c r="E18" s="177"/>
      <c r="F18" s="177"/>
    </row>
  </sheetData>
  <mergeCells count="4">
    <mergeCell ref="A15:F15"/>
    <mergeCell ref="A18:F18"/>
    <mergeCell ref="A16:F16"/>
    <mergeCell ref="A17:F17"/>
  </mergeCells>
  <pageMargins left="0.51181102362204722" right="0.51181102362204722" top="0.59055118110236227" bottom="0.59055118110236227" header="0.31496062992125984" footer="0.31496062992125984"/>
  <pageSetup paperSize="9" scale="84" fitToHeight="0" orientation="portrait" r:id="rId1"/>
  <headerFooter>
    <oddFooter>&amp;C&amp;A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
  <sheetViews>
    <sheetView topLeftCell="A46" zoomScale="70" zoomScaleNormal="70" workbookViewId="0">
      <selection activeCell="O18" sqref="O18"/>
    </sheetView>
  </sheetViews>
  <sheetFormatPr defaultRowHeight="15" x14ac:dyDescent="0.25"/>
  <cols>
    <col min="1" max="1" width="49.85546875" customWidth="1"/>
    <col min="2" max="2" width="10.7109375" customWidth="1"/>
    <col min="3" max="3" width="17.7109375" customWidth="1"/>
    <col min="4" max="4" width="14" customWidth="1"/>
    <col min="6" max="6" width="19" customWidth="1"/>
  </cols>
  <sheetData>
    <row r="1" spans="1:1" ht="31.5" x14ac:dyDescent="0.5">
      <c r="A1" s="133" t="s">
        <v>123</v>
      </c>
    </row>
    <row r="2" spans="1:1" ht="15" customHeight="1" x14ac:dyDescent="0.5">
      <c r="A2" s="133"/>
    </row>
    <row r="3" spans="1:1" ht="15" customHeight="1" x14ac:dyDescent="0.5">
      <c r="A3" s="133"/>
    </row>
    <row r="4" spans="1:1" ht="15" customHeight="1" x14ac:dyDescent="0.5">
      <c r="A4" s="133"/>
    </row>
    <row r="5" spans="1:1" ht="15" customHeight="1" x14ac:dyDescent="0.5">
      <c r="A5" s="133"/>
    </row>
    <row r="6" spans="1:1" ht="15" customHeight="1" x14ac:dyDescent="0.5">
      <c r="A6" s="133"/>
    </row>
    <row r="7" spans="1:1" ht="15" customHeight="1" x14ac:dyDescent="0.5">
      <c r="A7" s="133"/>
    </row>
    <row r="8" spans="1:1" ht="15" customHeight="1" x14ac:dyDescent="0.5">
      <c r="A8" s="133"/>
    </row>
    <row r="9" spans="1:1" ht="15" customHeight="1" x14ac:dyDescent="0.5">
      <c r="A9" s="133"/>
    </row>
    <row r="10" spans="1:1" ht="15" customHeight="1" x14ac:dyDescent="0.5">
      <c r="A10" s="133"/>
    </row>
    <row r="11" spans="1:1" ht="15" customHeight="1" x14ac:dyDescent="0.5">
      <c r="A11" s="133"/>
    </row>
    <row r="12" spans="1:1" ht="15" customHeight="1" x14ac:dyDescent="0.5">
      <c r="A12" s="133"/>
    </row>
    <row r="13" spans="1:1" ht="15" customHeight="1" x14ac:dyDescent="0.5">
      <c r="A13" s="133"/>
    </row>
    <row r="14" spans="1:1" ht="15" customHeight="1" x14ac:dyDescent="0.5">
      <c r="A14" s="133"/>
    </row>
    <row r="15" spans="1:1" ht="15" customHeight="1" x14ac:dyDescent="0.5">
      <c r="A15" s="133"/>
    </row>
    <row r="16" spans="1:1" ht="15" customHeight="1" thickBot="1" x14ac:dyDescent="0.55000000000000004">
      <c r="A16" s="133"/>
    </row>
    <row r="17" spans="1:6" ht="57.75" customHeight="1" thickBot="1" x14ac:dyDescent="0.3">
      <c r="A17" s="9" t="s">
        <v>86</v>
      </c>
      <c r="B17" s="9" t="s">
        <v>106</v>
      </c>
      <c r="C17" s="9" t="s">
        <v>116</v>
      </c>
      <c r="D17" s="9" t="s">
        <v>120</v>
      </c>
      <c r="E17" s="9" t="s">
        <v>114</v>
      </c>
      <c r="F17" s="9" t="s">
        <v>115</v>
      </c>
    </row>
    <row r="18" spans="1:6" x14ac:dyDescent="0.25">
      <c r="A18" s="41" t="s">
        <v>7</v>
      </c>
      <c r="B18" s="116" t="s">
        <v>107</v>
      </c>
      <c r="C18" s="62">
        <v>4541</v>
      </c>
      <c r="D18" s="62">
        <v>5764</v>
      </c>
      <c r="E18" s="31">
        <f t="shared" ref="E18:E37" si="0">D18-C18</f>
        <v>1223</v>
      </c>
      <c r="F18" s="123">
        <f t="shared" ref="F18:F23" si="1">SUM(D18/C18)</f>
        <v>1.2693239374587095</v>
      </c>
    </row>
    <row r="19" spans="1:6" x14ac:dyDescent="0.25">
      <c r="A19" s="124" t="s">
        <v>10</v>
      </c>
      <c r="B19" s="117" t="s">
        <v>107</v>
      </c>
      <c r="C19" s="17">
        <v>28090</v>
      </c>
      <c r="D19" s="17">
        <v>36773</v>
      </c>
      <c r="E19" s="22">
        <f t="shared" si="0"/>
        <v>8683</v>
      </c>
      <c r="F19" s="125">
        <f t="shared" si="1"/>
        <v>1.3091135635457458</v>
      </c>
    </row>
    <row r="20" spans="1:6" x14ac:dyDescent="0.25">
      <c r="A20" s="124" t="s">
        <v>11</v>
      </c>
      <c r="B20" s="117" t="s">
        <v>107</v>
      </c>
      <c r="C20" s="17">
        <v>18066</v>
      </c>
      <c r="D20" s="17">
        <v>31559</v>
      </c>
      <c r="E20" s="22">
        <f t="shared" si="0"/>
        <v>13493</v>
      </c>
      <c r="F20" s="125">
        <f t="shared" si="1"/>
        <v>1.7468725783239234</v>
      </c>
    </row>
    <row r="21" spans="1:6" x14ac:dyDescent="0.25">
      <c r="A21" s="43" t="s">
        <v>2</v>
      </c>
      <c r="B21" s="118" t="s">
        <v>110</v>
      </c>
      <c r="C21" s="17">
        <v>2458</v>
      </c>
      <c r="D21" s="17">
        <v>2674</v>
      </c>
      <c r="E21" s="22">
        <f t="shared" si="0"/>
        <v>216</v>
      </c>
      <c r="F21" s="125">
        <f t="shared" si="1"/>
        <v>1.0878763222131815</v>
      </c>
    </row>
    <row r="22" spans="1:6" x14ac:dyDescent="0.25">
      <c r="A22" s="43" t="s">
        <v>4</v>
      </c>
      <c r="B22" s="118" t="s">
        <v>110</v>
      </c>
      <c r="C22" s="17">
        <v>3917</v>
      </c>
      <c r="D22" s="17">
        <v>9739</v>
      </c>
      <c r="E22" s="22">
        <f t="shared" si="0"/>
        <v>5822</v>
      </c>
      <c r="F22" s="125">
        <f t="shared" si="1"/>
        <v>2.4863415879499615</v>
      </c>
    </row>
    <row r="23" spans="1:6" x14ac:dyDescent="0.25">
      <c r="A23" s="43" t="s">
        <v>5</v>
      </c>
      <c r="B23" s="118" t="s">
        <v>110</v>
      </c>
      <c r="C23" s="17">
        <v>10922</v>
      </c>
      <c r="D23" s="17">
        <v>12284</v>
      </c>
      <c r="E23" s="22">
        <f t="shared" si="0"/>
        <v>1362</v>
      </c>
      <c r="F23" s="125">
        <f t="shared" si="1"/>
        <v>1.1247024354513826</v>
      </c>
    </row>
    <row r="24" spans="1:6" x14ac:dyDescent="0.25">
      <c r="A24" s="43" t="s">
        <v>90</v>
      </c>
      <c r="B24" s="118" t="s">
        <v>110</v>
      </c>
      <c r="C24" s="17">
        <v>0</v>
      </c>
      <c r="D24" s="17">
        <v>1280</v>
      </c>
      <c r="E24" s="22">
        <f t="shared" si="0"/>
        <v>1280</v>
      </c>
      <c r="F24" s="125"/>
    </row>
    <row r="25" spans="1:6" x14ac:dyDescent="0.25">
      <c r="A25" s="43" t="s">
        <v>6</v>
      </c>
      <c r="B25" s="118" t="s">
        <v>110</v>
      </c>
      <c r="C25" s="17">
        <v>151</v>
      </c>
      <c r="D25" s="17">
        <v>2645</v>
      </c>
      <c r="E25" s="22">
        <f t="shared" si="0"/>
        <v>2494</v>
      </c>
      <c r="F25" s="125">
        <f t="shared" ref="F25:F36" si="2">SUM(D25/C25)</f>
        <v>17.516556291390728</v>
      </c>
    </row>
    <row r="26" spans="1:6" x14ac:dyDescent="0.25">
      <c r="A26" s="43" t="s">
        <v>9</v>
      </c>
      <c r="B26" s="118" t="s">
        <v>110</v>
      </c>
      <c r="C26" s="17">
        <v>4670</v>
      </c>
      <c r="D26" s="17">
        <v>16425</v>
      </c>
      <c r="E26" s="22">
        <f t="shared" si="0"/>
        <v>11755</v>
      </c>
      <c r="F26" s="125">
        <f t="shared" si="2"/>
        <v>3.5171306209850108</v>
      </c>
    </row>
    <row r="27" spans="1:6" x14ac:dyDescent="0.25">
      <c r="A27" s="43" t="s">
        <v>14</v>
      </c>
      <c r="B27" s="118" t="s">
        <v>110</v>
      </c>
      <c r="C27" s="17">
        <v>602</v>
      </c>
      <c r="D27" s="17">
        <v>2786</v>
      </c>
      <c r="E27" s="22">
        <f t="shared" si="0"/>
        <v>2184</v>
      </c>
      <c r="F27" s="125">
        <f t="shared" si="2"/>
        <v>4.6279069767441863</v>
      </c>
    </row>
    <row r="28" spans="1:6" x14ac:dyDescent="0.25">
      <c r="A28" s="43" t="s">
        <v>15</v>
      </c>
      <c r="B28" s="118" t="s">
        <v>110</v>
      </c>
      <c r="C28" s="17">
        <v>3460</v>
      </c>
      <c r="D28" s="17">
        <v>3891</v>
      </c>
      <c r="E28" s="22">
        <f t="shared" si="0"/>
        <v>431</v>
      </c>
      <c r="F28" s="125">
        <f t="shared" si="2"/>
        <v>1.1245664739884393</v>
      </c>
    </row>
    <row r="29" spans="1:6" x14ac:dyDescent="0.25">
      <c r="A29" s="43" t="s">
        <v>16</v>
      </c>
      <c r="B29" s="118" t="s">
        <v>110</v>
      </c>
      <c r="C29" s="17">
        <v>254</v>
      </c>
      <c r="D29" s="17">
        <v>6901</v>
      </c>
      <c r="E29" s="22">
        <f t="shared" si="0"/>
        <v>6647</v>
      </c>
      <c r="F29" s="125">
        <f t="shared" si="2"/>
        <v>27.169291338582678</v>
      </c>
    </row>
    <row r="30" spans="1:6" x14ac:dyDescent="0.25">
      <c r="A30" s="43" t="s">
        <v>17</v>
      </c>
      <c r="B30" s="118" t="s">
        <v>110</v>
      </c>
      <c r="C30" s="17">
        <v>4574</v>
      </c>
      <c r="D30" s="17">
        <v>5476</v>
      </c>
      <c r="E30" s="22">
        <f t="shared" si="0"/>
        <v>902</v>
      </c>
      <c r="F30" s="125">
        <f t="shared" si="2"/>
        <v>1.1972015741145605</v>
      </c>
    </row>
    <row r="31" spans="1:6" x14ac:dyDescent="0.25">
      <c r="A31" s="44" t="s">
        <v>3</v>
      </c>
      <c r="B31" s="119" t="s">
        <v>108</v>
      </c>
      <c r="C31" s="17">
        <v>2919</v>
      </c>
      <c r="D31" s="17">
        <v>3254</v>
      </c>
      <c r="E31" s="22">
        <f t="shared" si="0"/>
        <v>335</v>
      </c>
      <c r="F31" s="125">
        <f t="shared" si="2"/>
        <v>1.1147653305926688</v>
      </c>
    </row>
    <row r="32" spans="1:6" x14ac:dyDescent="0.25">
      <c r="A32" s="44" t="s">
        <v>12</v>
      </c>
      <c r="B32" s="119" t="s">
        <v>108</v>
      </c>
      <c r="C32" s="17">
        <v>2810</v>
      </c>
      <c r="D32" s="17">
        <v>12653</v>
      </c>
      <c r="E32" s="22">
        <f t="shared" si="0"/>
        <v>9843</v>
      </c>
      <c r="F32" s="125">
        <f t="shared" si="2"/>
        <v>4.5028469750889677</v>
      </c>
    </row>
    <row r="33" spans="1:6" x14ac:dyDescent="0.25">
      <c r="A33" s="44" t="s">
        <v>18</v>
      </c>
      <c r="B33" s="119" t="s">
        <v>108</v>
      </c>
      <c r="C33" s="17">
        <v>96</v>
      </c>
      <c r="D33" s="17">
        <v>1299</v>
      </c>
      <c r="E33" s="22">
        <f t="shared" si="0"/>
        <v>1203</v>
      </c>
      <c r="F33" s="125">
        <f t="shared" si="2"/>
        <v>13.53125</v>
      </c>
    </row>
    <row r="34" spans="1:6" x14ac:dyDescent="0.25">
      <c r="A34" s="126" t="s">
        <v>1</v>
      </c>
      <c r="B34" s="120" t="s">
        <v>109</v>
      </c>
      <c r="C34" s="17">
        <v>132</v>
      </c>
      <c r="D34" s="17">
        <v>1264</v>
      </c>
      <c r="E34" s="22">
        <f t="shared" si="0"/>
        <v>1132</v>
      </c>
      <c r="F34" s="125">
        <f t="shared" si="2"/>
        <v>9.5757575757575761</v>
      </c>
    </row>
    <row r="35" spans="1:6" x14ac:dyDescent="0.25">
      <c r="A35" s="126" t="s">
        <v>8</v>
      </c>
      <c r="B35" s="120" t="s">
        <v>109</v>
      </c>
      <c r="C35" s="17">
        <v>1</v>
      </c>
      <c r="D35" s="17">
        <v>1917</v>
      </c>
      <c r="E35" s="22">
        <f t="shared" si="0"/>
        <v>1916</v>
      </c>
      <c r="F35" s="125">
        <f t="shared" si="2"/>
        <v>1917</v>
      </c>
    </row>
    <row r="36" spans="1:6" x14ac:dyDescent="0.25">
      <c r="A36" s="126" t="s">
        <v>13</v>
      </c>
      <c r="B36" s="120" t="s">
        <v>109</v>
      </c>
      <c r="C36" s="17">
        <v>2376</v>
      </c>
      <c r="D36" s="17">
        <v>2334</v>
      </c>
      <c r="E36" s="22">
        <f t="shared" si="0"/>
        <v>-42</v>
      </c>
      <c r="F36" s="125">
        <f t="shared" si="2"/>
        <v>0.98232323232323238</v>
      </c>
    </row>
    <row r="37" spans="1:6" ht="15.75" thickBot="1" x14ac:dyDescent="0.3">
      <c r="A37" s="59" t="s">
        <v>91</v>
      </c>
      <c r="B37" s="122" t="s">
        <v>113</v>
      </c>
      <c r="C37" s="58">
        <v>0</v>
      </c>
      <c r="D37" s="58">
        <v>2169</v>
      </c>
      <c r="E37" s="32">
        <f t="shared" si="0"/>
        <v>2169</v>
      </c>
      <c r="F37" s="127"/>
    </row>
    <row r="38" spans="1:6" ht="15.75" thickBot="1" x14ac:dyDescent="0.3">
      <c r="A38" s="64" t="s">
        <v>0</v>
      </c>
      <c r="B38" s="12"/>
      <c r="C38" s="8">
        <f>SUM(C18:C37)</f>
        <v>90039</v>
      </c>
      <c r="D38" s="8">
        <f>SUM(D18:D37)</f>
        <v>163087</v>
      </c>
      <c r="E38" s="8">
        <f>SUM(E18:E37)</f>
        <v>73048</v>
      </c>
      <c r="F38" s="76">
        <f>SUM(D38/C38)</f>
        <v>1.8112928841946268</v>
      </c>
    </row>
    <row r="40" spans="1:6" ht="37.5" customHeight="1" x14ac:dyDescent="0.25">
      <c r="A40" s="175" t="s">
        <v>117</v>
      </c>
      <c r="B40" s="175"/>
      <c r="C40" s="175"/>
      <c r="D40" s="175"/>
      <c r="E40" s="175"/>
      <c r="F40" s="175"/>
    </row>
    <row r="41" spans="1:6" ht="27" customHeight="1" x14ac:dyDescent="0.25">
      <c r="A41" s="175" t="s">
        <v>121</v>
      </c>
      <c r="B41" s="175"/>
      <c r="C41" s="175"/>
      <c r="D41" s="175"/>
      <c r="E41" s="175"/>
      <c r="F41" s="175"/>
    </row>
  </sheetData>
  <sortState ref="A5:P25">
    <sortCondition ref="B5"/>
  </sortState>
  <mergeCells count="2">
    <mergeCell ref="A40:F40"/>
    <mergeCell ref="A41:F41"/>
  </mergeCells>
  <pageMargins left="0.7" right="0.7" top="0.75" bottom="0.75" header="0.3" footer="0.3"/>
  <pageSetup paperSize="9" orientation="portrait" r:id="rId1"/>
  <headerFooter>
    <oddFooter>&amp;C&amp;A</oddFooter>
  </headerFooter>
  <rowBreaks count="1" manualBreakCount="1">
    <brk id="41"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PageLayoutView="80" workbookViewId="0">
      <selection activeCell="K54" sqref="K54"/>
    </sheetView>
  </sheetViews>
  <sheetFormatPr defaultRowHeight="15" x14ac:dyDescent="0.25"/>
  <cols>
    <col min="1" max="1" width="44" customWidth="1"/>
    <col min="3" max="3" width="15.5703125" customWidth="1"/>
    <col min="4" max="4" width="16.42578125" customWidth="1"/>
  </cols>
  <sheetData>
    <row r="1" spans="1:3" ht="31.5" x14ac:dyDescent="0.5">
      <c r="A1" s="133" t="s">
        <v>119</v>
      </c>
    </row>
    <row r="2" spans="1:3" ht="15" customHeight="1" x14ac:dyDescent="0.5">
      <c r="A2" s="133"/>
    </row>
    <row r="4" spans="1:3" ht="18.75" x14ac:dyDescent="0.3">
      <c r="C4" s="3"/>
    </row>
    <row r="5" spans="1:3" ht="9.9499999999999993" customHeight="1" x14ac:dyDescent="0.3">
      <c r="C5" s="3"/>
    </row>
    <row r="7" spans="1:3" ht="18" customHeight="1" x14ac:dyDescent="0.25"/>
    <row r="16" spans="1:3" ht="15" customHeight="1" thickBot="1" x14ac:dyDescent="0.3"/>
    <row r="17" spans="1:9" ht="30.75" thickBot="1" x14ac:dyDescent="0.3">
      <c r="A17" s="9" t="s">
        <v>82</v>
      </c>
      <c r="B17" s="56" t="s">
        <v>106</v>
      </c>
      <c r="C17" s="9" t="s">
        <v>116</v>
      </c>
      <c r="D17" s="9" t="s">
        <v>120</v>
      </c>
      <c r="E17" s="9" t="s">
        <v>114</v>
      </c>
      <c r="F17" s="9" t="s">
        <v>115</v>
      </c>
    </row>
    <row r="18" spans="1:9" x14ac:dyDescent="0.25">
      <c r="A18" s="128" t="s">
        <v>96</v>
      </c>
      <c r="B18" s="137" t="s">
        <v>110</v>
      </c>
      <c r="C18" s="138">
        <v>80366</v>
      </c>
      <c r="D18" s="138">
        <v>98070</v>
      </c>
      <c r="E18" s="138">
        <f t="shared" ref="E18:E23" si="0">D18-C18</f>
        <v>17704</v>
      </c>
      <c r="F18" s="139">
        <f t="shared" ref="F18:F24" si="1">D18/C18</f>
        <v>1.2202921633526616</v>
      </c>
    </row>
    <row r="19" spans="1:9" ht="30" x14ac:dyDescent="0.25">
      <c r="A19" s="146" t="s">
        <v>22</v>
      </c>
      <c r="B19" s="140" t="s">
        <v>110</v>
      </c>
      <c r="C19" s="141">
        <v>6000</v>
      </c>
      <c r="D19" s="141">
        <v>7500</v>
      </c>
      <c r="E19" s="141">
        <f t="shared" si="0"/>
        <v>1500</v>
      </c>
      <c r="F19" s="142">
        <f t="shared" si="1"/>
        <v>1.25</v>
      </c>
    </row>
    <row r="20" spans="1:9" ht="30" x14ac:dyDescent="0.25">
      <c r="A20" s="146" t="s">
        <v>21</v>
      </c>
      <c r="B20" s="140" t="s">
        <v>110</v>
      </c>
      <c r="C20" s="141">
        <v>500</v>
      </c>
      <c r="D20" s="141">
        <v>1051</v>
      </c>
      <c r="E20" s="141">
        <f t="shared" si="0"/>
        <v>551</v>
      </c>
      <c r="F20" s="142">
        <f t="shared" si="1"/>
        <v>2.1019999999999999</v>
      </c>
    </row>
    <row r="21" spans="1:9" ht="30" x14ac:dyDescent="0.25">
      <c r="A21" s="147" t="s">
        <v>19</v>
      </c>
      <c r="B21" s="143" t="s">
        <v>108</v>
      </c>
      <c r="C21" s="141">
        <v>2500</v>
      </c>
      <c r="D21" s="141">
        <v>2800</v>
      </c>
      <c r="E21" s="141">
        <f t="shared" si="0"/>
        <v>300</v>
      </c>
      <c r="F21" s="142">
        <f t="shared" si="1"/>
        <v>1.1200000000000001</v>
      </c>
    </row>
    <row r="22" spans="1:9" x14ac:dyDescent="0.25">
      <c r="A22" s="44" t="s">
        <v>23</v>
      </c>
      <c r="B22" s="143" t="s">
        <v>108</v>
      </c>
      <c r="C22" s="141">
        <v>1300</v>
      </c>
      <c r="D22" s="141">
        <v>1300</v>
      </c>
      <c r="E22" s="141">
        <f t="shared" si="0"/>
        <v>0</v>
      </c>
      <c r="F22" s="142">
        <f t="shared" si="1"/>
        <v>1</v>
      </c>
    </row>
    <row r="23" spans="1:9" ht="15" customHeight="1" thickBot="1" x14ac:dyDescent="0.3">
      <c r="A23" s="148" t="s">
        <v>20</v>
      </c>
      <c r="B23" s="144" t="s">
        <v>108</v>
      </c>
      <c r="C23" s="145">
        <v>500</v>
      </c>
      <c r="D23" s="141">
        <v>550</v>
      </c>
      <c r="E23" s="141">
        <f t="shared" si="0"/>
        <v>50</v>
      </c>
      <c r="F23" s="142">
        <f t="shared" si="1"/>
        <v>1.1000000000000001</v>
      </c>
    </row>
    <row r="24" spans="1:9" ht="15.75" thickBot="1" x14ac:dyDescent="0.3">
      <c r="A24" s="8" t="s">
        <v>0</v>
      </c>
      <c r="B24" s="8"/>
      <c r="C24" s="8">
        <f>SUM(C18:C23)</f>
        <v>91166</v>
      </c>
      <c r="D24" s="8">
        <f>SUM(D18:D23)</f>
        <v>111271</v>
      </c>
      <c r="E24" s="8">
        <v>91166</v>
      </c>
      <c r="F24" s="21">
        <f t="shared" si="1"/>
        <v>1.2205317771976394</v>
      </c>
    </row>
    <row r="26" spans="1:9" ht="41.25" customHeight="1" x14ac:dyDescent="0.25">
      <c r="A26" s="178" t="s">
        <v>134</v>
      </c>
      <c r="B26" s="178"/>
      <c r="C26" s="178"/>
      <c r="D26" s="178"/>
      <c r="E26" s="178"/>
      <c r="F26" s="178"/>
    </row>
    <row r="28" spans="1:9" ht="27" customHeight="1" x14ac:dyDescent="0.25">
      <c r="A28" s="175" t="s">
        <v>121</v>
      </c>
      <c r="B28" s="175"/>
      <c r="C28" s="175"/>
      <c r="D28" s="175"/>
      <c r="E28" s="175"/>
      <c r="F28" s="175"/>
    </row>
    <row r="30" spans="1:9" x14ac:dyDescent="0.25">
      <c r="A30" s="179"/>
      <c r="B30" s="179"/>
      <c r="C30" s="179"/>
      <c r="D30" s="179"/>
      <c r="E30" s="179"/>
      <c r="F30" s="179"/>
      <c r="G30" s="179"/>
      <c r="H30" s="179"/>
      <c r="I30" s="179"/>
    </row>
    <row r="31" spans="1:9" x14ac:dyDescent="0.25">
      <c r="A31" s="179"/>
      <c r="B31" s="179"/>
      <c r="C31" s="179"/>
      <c r="D31" s="179"/>
      <c r="E31" s="179"/>
      <c r="F31" s="179"/>
      <c r="G31" s="179"/>
      <c r="H31" s="179"/>
      <c r="I31" s="179"/>
    </row>
  </sheetData>
  <sortState ref="A5:L13">
    <sortCondition ref="B4"/>
  </sortState>
  <mergeCells count="3">
    <mergeCell ref="A26:F26"/>
    <mergeCell ref="A30:I31"/>
    <mergeCell ref="A28:F28"/>
  </mergeCells>
  <pageMargins left="0.7" right="0.7" top="0.75" bottom="0.75" header="0.3" footer="0.3"/>
  <pageSetup paperSize="9" scale="80" orientation="portrait" r:id="rId1"/>
  <headerFooter>
    <oddFooter>&amp;C&amp;A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2"/>
  <sheetViews>
    <sheetView tabSelected="1" zoomScaleNormal="100" zoomScalePageLayoutView="80" workbookViewId="0">
      <selection activeCell="J12" sqref="J12"/>
    </sheetView>
  </sheetViews>
  <sheetFormatPr defaultRowHeight="15" x14ac:dyDescent="0.25"/>
  <cols>
    <col min="1" max="1" width="43.7109375" customWidth="1"/>
    <col min="2" max="2" width="10" style="1" customWidth="1"/>
    <col min="3" max="3" width="17.7109375" customWidth="1"/>
    <col min="4" max="4" width="14.85546875" customWidth="1"/>
    <col min="5" max="5" width="11.85546875" customWidth="1"/>
    <col min="6" max="6" width="12.28515625" customWidth="1"/>
  </cols>
  <sheetData>
    <row r="1" spans="1:3" ht="31.5" x14ac:dyDescent="0.5">
      <c r="A1" s="133" t="s">
        <v>137</v>
      </c>
      <c r="C1" s="3"/>
    </row>
    <row r="2" spans="1:3" ht="29.25" customHeight="1" x14ac:dyDescent="0.5">
      <c r="A2" s="133" t="s">
        <v>135</v>
      </c>
      <c r="C2" s="3"/>
    </row>
    <row r="3" spans="1:3" ht="15" customHeight="1" x14ac:dyDescent="0.5">
      <c r="A3" s="133"/>
      <c r="C3" s="3"/>
    </row>
    <row r="4" spans="1:3" ht="9.9499999999999993" customHeight="1" x14ac:dyDescent="0.3">
      <c r="C4" s="3"/>
    </row>
    <row r="5" spans="1:3" ht="9.9499999999999993" customHeight="1" x14ac:dyDescent="0.3">
      <c r="C5" s="3"/>
    </row>
    <row r="6" spans="1:3" ht="9.9499999999999993" customHeight="1" x14ac:dyDescent="0.3">
      <c r="C6" s="3"/>
    </row>
    <row r="7" spans="1:3" ht="9.9499999999999993" customHeight="1" x14ac:dyDescent="0.3">
      <c r="C7" s="3"/>
    </row>
    <row r="8" spans="1:3" ht="9.9499999999999993" customHeight="1" x14ac:dyDescent="0.3">
      <c r="C8" s="3"/>
    </row>
    <row r="9" spans="1:3" ht="9.9499999999999993" customHeight="1" x14ac:dyDescent="0.3">
      <c r="C9" s="3"/>
    </row>
    <row r="10" spans="1:3" ht="9.9499999999999993" customHeight="1" x14ac:dyDescent="0.3">
      <c r="C10" s="3"/>
    </row>
    <row r="11" spans="1:3" ht="9.9499999999999993" customHeight="1" x14ac:dyDescent="0.3">
      <c r="C11" s="3"/>
    </row>
    <row r="12" spans="1:3" ht="9.9499999999999993" customHeight="1" x14ac:dyDescent="0.3">
      <c r="C12" s="3"/>
    </row>
    <row r="13" spans="1:3" ht="9.9499999999999993" customHeight="1" x14ac:dyDescent="0.3">
      <c r="C13" s="3"/>
    </row>
    <row r="14" spans="1:3" ht="9.9499999999999993" customHeight="1" x14ac:dyDescent="0.3">
      <c r="C14" s="3"/>
    </row>
    <row r="15" spans="1:3" ht="9.9499999999999993" customHeight="1" x14ac:dyDescent="0.3">
      <c r="C15" s="3"/>
    </row>
    <row r="16" spans="1:3" ht="15" customHeight="1" thickBot="1" x14ac:dyDescent="0.3"/>
    <row r="17" spans="1:6" ht="75" customHeight="1" thickBot="1" x14ac:dyDescent="0.3">
      <c r="A17" s="15" t="s">
        <v>132</v>
      </c>
      <c r="B17" s="14" t="s">
        <v>106</v>
      </c>
      <c r="C17" s="15" t="s">
        <v>116</v>
      </c>
      <c r="D17" s="15" t="s">
        <v>120</v>
      </c>
      <c r="E17" s="15" t="s">
        <v>114</v>
      </c>
      <c r="F17" s="15" t="s">
        <v>115</v>
      </c>
    </row>
    <row r="18" spans="1:6" x14ac:dyDescent="0.25">
      <c r="A18" s="36" t="s">
        <v>80</v>
      </c>
      <c r="B18" s="50" t="s">
        <v>107</v>
      </c>
      <c r="C18" s="19">
        <v>6663</v>
      </c>
      <c r="D18" s="37">
        <v>6663</v>
      </c>
      <c r="E18" s="22">
        <f t="shared" ref="E18:E31" si="0">D18-C18</f>
        <v>0</v>
      </c>
      <c r="F18" s="38">
        <f t="shared" ref="F18:F24" si="1">D18/C18</f>
        <v>1</v>
      </c>
    </row>
    <row r="19" spans="1:6" s="25" customFormat="1" x14ac:dyDescent="0.25">
      <c r="A19" s="39" t="s">
        <v>78</v>
      </c>
      <c r="B19" s="51" t="s">
        <v>107</v>
      </c>
      <c r="C19" s="29">
        <v>9224</v>
      </c>
      <c r="D19" s="29">
        <v>42486.400000000001</v>
      </c>
      <c r="E19" s="33">
        <f t="shared" si="0"/>
        <v>33262.400000000001</v>
      </c>
      <c r="F19" s="30">
        <f t="shared" si="1"/>
        <v>4.6060711188204682</v>
      </c>
    </row>
    <row r="20" spans="1:6" s="25" customFormat="1" ht="30" x14ac:dyDescent="0.25">
      <c r="A20" s="151" t="s">
        <v>131</v>
      </c>
      <c r="B20" s="51" t="s">
        <v>107</v>
      </c>
      <c r="C20" s="29">
        <v>28593</v>
      </c>
      <c r="D20" s="33">
        <v>59888</v>
      </c>
      <c r="E20" s="33">
        <f t="shared" si="0"/>
        <v>31295</v>
      </c>
      <c r="F20" s="30">
        <f t="shared" si="1"/>
        <v>2.0944986535165948</v>
      </c>
    </row>
    <row r="21" spans="1:6" x14ac:dyDescent="0.25">
      <c r="A21" s="41" t="s">
        <v>71</v>
      </c>
      <c r="B21" s="52" t="s">
        <v>107</v>
      </c>
      <c r="C21" s="17">
        <v>70351</v>
      </c>
      <c r="D21" s="22">
        <v>77386.100000000006</v>
      </c>
      <c r="E21" s="22">
        <f t="shared" si="0"/>
        <v>7035.1000000000058</v>
      </c>
      <c r="F21" s="16">
        <f t="shared" si="1"/>
        <v>1.1000000000000001</v>
      </c>
    </row>
    <row r="22" spans="1:6" s="25" customFormat="1" x14ac:dyDescent="0.25">
      <c r="A22" s="42" t="s">
        <v>75</v>
      </c>
      <c r="B22" s="27" t="s">
        <v>110</v>
      </c>
      <c r="C22" s="29">
        <v>25169</v>
      </c>
      <c r="D22" s="33">
        <v>45814.65</v>
      </c>
      <c r="E22" s="33">
        <f t="shared" si="0"/>
        <v>20645.650000000001</v>
      </c>
      <c r="F22" s="30">
        <f t="shared" si="1"/>
        <v>1.8202809011085066</v>
      </c>
    </row>
    <row r="23" spans="1:6" x14ac:dyDescent="0.25">
      <c r="A23" s="43" t="s">
        <v>74</v>
      </c>
      <c r="B23" s="53" t="s">
        <v>110</v>
      </c>
      <c r="C23" s="17">
        <v>28247</v>
      </c>
      <c r="D23" s="22">
        <v>31071.7</v>
      </c>
      <c r="E23" s="22">
        <f t="shared" si="0"/>
        <v>2824.7000000000007</v>
      </c>
      <c r="F23" s="16">
        <f t="shared" si="1"/>
        <v>1.1000000000000001</v>
      </c>
    </row>
    <row r="24" spans="1:6" s="25" customFormat="1" x14ac:dyDescent="0.25">
      <c r="A24" s="42" t="s">
        <v>72</v>
      </c>
      <c r="B24" s="27" t="s">
        <v>110</v>
      </c>
      <c r="C24" s="29">
        <v>54194</v>
      </c>
      <c r="D24" s="33">
        <v>108189.4</v>
      </c>
      <c r="E24" s="33">
        <f t="shared" si="0"/>
        <v>53995.399999999994</v>
      </c>
      <c r="F24" s="30">
        <f t="shared" si="1"/>
        <v>1.996335387681293</v>
      </c>
    </row>
    <row r="25" spans="1:6" x14ac:dyDescent="0.25">
      <c r="A25" s="44" t="s">
        <v>89</v>
      </c>
      <c r="B25" s="54" t="s">
        <v>108</v>
      </c>
      <c r="C25" s="17">
        <v>0</v>
      </c>
      <c r="D25" s="22">
        <v>641</v>
      </c>
      <c r="E25" s="22">
        <f t="shared" si="0"/>
        <v>641</v>
      </c>
      <c r="F25" s="40"/>
    </row>
    <row r="26" spans="1:6" x14ac:dyDescent="0.25">
      <c r="A26" s="44" t="s">
        <v>73</v>
      </c>
      <c r="B26" s="54" t="s">
        <v>108</v>
      </c>
      <c r="C26" s="17">
        <v>42967</v>
      </c>
      <c r="D26" s="22">
        <v>42967</v>
      </c>
      <c r="E26" s="22">
        <f t="shared" si="0"/>
        <v>0</v>
      </c>
      <c r="F26" s="40">
        <f t="shared" ref="F26:F32" si="2">D26/C26</f>
        <v>1</v>
      </c>
    </row>
    <row r="27" spans="1:6" x14ac:dyDescent="0.25">
      <c r="A27" s="44" t="s">
        <v>77</v>
      </c>
      <c r="B27" s="54" t="s">
        <v>108</v>
      </c>
      <c r="C27" s="17">
        <v>14936</v>
      </c>
      <c r="D27" s="22">
        <v>16429.599999999999</v>
      </c>
      <c r="E27" s="22">
        <f t="shared" si="0"/>
        <v>1493.5999999999985</v>
      </c>
      <c r="F27" s="40">
        <f t="shared" si="2"/>
        <v>1.0999999999999999</v>
      </c>
    </row>
    <row r="28" spans="1:6" s="25" customFormat="1" x14ac:dyDescent="0.25">
      <c r="A28" s="44" t="s">
        <v>79</v>
      </c>
      <c r="B28" s="54" t="s">
        <v>108</v>
      </c>
      <c r="C28" s="17">
        <v>10661</v>
      </c>
      <c r="D28" s="22">
        <v>12406.933999999999</v>
      </c>
      <c r="E28" s="22">
        <f t="shared" si="0"/>
        <v>1745.9339999999993</v>
      </c>
      <c r="F28" s="40">
        <f t="shared" si="2"/>
        <v>1.1637683144170339</v>
      </c>
    </row>
    <row r="29" spans="1:6" s="25" customFormat="1" x14ac:dyDescent="0.25">
      <c r="A29" s="44" t="s">
        <v>76</v>
      </c>
      <c r="B29" s="54" t="s">
        <v>108</v>
      </c>
      <c r="C29" s="17">
        <v>19950</v>
      </c>
      <c r="D29" s="22">
        <v>20947.5</v>
      </c>
      <c r="E29" s="22">
        <f t="shared" si="0"/>
        <v>997.5</v>
      </c>
      <c r="F29" s="40">
        <f t="shared" si="2"/>
        <v>1.05</v>
      </c>
    </row>
    <row r="30" spans="1:6" x14ac:dyDescent="0.25">
      <c r="A30" s="44" t="s">
        <v>88</v>
      </c>
      <c r="B30" s="54" t="s">
        <v>108</v>
      </c>
      <c r="C30" s="17">
        <v>34251</v>
      </c>
      <c r="D30" s="22">
        <v>34251</v>
      </c>
      <c r="E30" s="22">
        <f t="shared" si="0"/>
        <v>0</v>
      </c>
      <c r="F30" s="40">
        <f t="shared" si="2"/>
        <v>1</v>
      </c>
    </row>
    <row r="31" spans="1:6" s="25" customFormat="1" ht="15.75" thickBot="1" x14ac:dyDescent="0.3">
      <c r="A31" s="45" t="s">
        <v>138</v>
      </c>
      <c r="B31" s="55" t="s">
        <v>109</v>
      </c>
      <c r="C31" s="46">
        <v>10531</v>
      </c>
      <c r="D31" s="47">
        <v>16131</v>
      </c>
      <c r="E31" s="49">
        <f t="shared" si="0"/>
        <v>5600</v>
      </c>
      <c r="F31" s="48">
        <f t="shared" si="2"/>
        <v>1.5317633653024405</v>
      </c>
    </row>
    <row r="32" spans="1:6" ht="15.75" thickBot="1" x14ac:dyDescent="0.3">
      <c r="A32" s="5" t="s">
        <v>0</v>
      </c>
      <c r="B32" s="5"/>
      <c r="C32" s="5">
        <f>SUM(C18:C31)</f>
        <v>355737</v>
      </c>
      <c r="D32" s="5">
        <f>SUM(D18:D31)</f>
        <v>515273.28399999999</v>
      </c>
      <c r="E32" s="8">
        <f>SUM(E18:E31)</f>
        <v>159536.28400000001</v>
      </c>
      <c r="F32" s="35">
        <f t="shared" si="2"/>
        <v>1.4484669404644441</v>
      </c>
    </row>
    <row r="34" spans="1:6" ht="42.75" customHeight="1" x14ac:dyDescent="0.25">
      <c r="A34" s="175" t="s">
        <v>117</v>
      </c>
      <c r="B34" s="175"/>
      <c r="C34" s="175"/>
      <c r="D34" s="175"/>
      <c r="E34" s="175"/>
      <c r="F34" s="175"/>
    </row>
    <row r="35" spans="1:6" ht="27" customHeight="1" x14ac:dyDescent="0.25">
      <c r="A35" s="175" t="s">
        <v>121</v>
      </c>
      <c r="B35" s="175"/>
      <c r="C35" s="175"/>
      <c r="D35" s="175"/>
      <c r="E35" s="175"/>
      <c r="F35" s="175"/>
    </row>
    <row r="36" spans="1:6" ht="17.25" customHeight="1" x14ac:dyDescent="0.25">
      <c r="A36" s="176" t="s">
        <v>125</v>
      </c>
      <c r="B36" s="176"/>
      <c r="C36" s="176"/>
      <c r="D36" s="176"/>
      <c r="E36" s="176"/>
      <c r="F36" s="176"/>
    </row>
    <row r="42" spans="1:6" x14ac:dyDescent="0.25">
      <c r="E42" s="34"/>
    </row>
  </sheetData>
  <mergeCells count="3">
    <mergeCell ref="A34:F34"/>
    <mergeCell ref="A35:F35"/>
    <mergeCell ref="A36:F36"/>
  </mergeCells>
  <pageMargins left="0.51181102362204722" right="0.51181102362204722" top="0.59055118110236227" bottom="0.59055118110236227" header="0.31496062992125984" footer="0.31496062992125984"/>
  <pageSetup paperSize="9" fitToHeight="0" orientation="portrait" r:id="rId1"/>
  <headerFooter>
    <oddFooter>&amp;C&amp;A</oddFooter>
  </headerFooter>
  <rowBreaks count="1" manualBreakCount="1">
    <brk id="36"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zoomScaleNormal="100" zoomScalePageLayoutView="80" workbookViewId="0">
      <selection activeCell="A2" sqref="A2"/>
    </sheetView>
  </sheetViews>
  <sheetFormatPr defaultRowHeight="15" x14ac:dyDescent="0.25"/>
  <cols>
    <col min="1" max="1" width="46.28515625" customWidth="1"/>
    <col min="2" max="2" width="11.85546875" customWidth="1"/>
    <col min="4" max="4" width="17.7109375" customWidth="1"/>
    <col min="5" max="5" width="16.140625" customWidth="1"/>
    <col min="6" max="6" width="13.140625" customWidth="1"/>
  </cols>
  <sheetData>
    <row r="1" spans="1:6" ht="29.25" customHeight="1" x14ac:dyDescent="0.5">
      <c r="A1" s="133" t="s">
        <v>83</v>
      </c>
    </row>
    <row r="2" spans="1:6" ht="25.5" customHeight="1" x14ac:dyDescent="0.5">
      <c r="A2" s="133" t="s">
        <v>135</v>
      </c>
      <c r="D2" s="3"/>
    </row>
    <row r="3" spans="1:6" ht="15" customHeight="1" x14ac:dyDescent="0.3">
      <c r="A3" s="134"/>
      <c r="D3" s="3"/>
    </row>
    <row r="4" spans="1:6" ht="18.75" x14ac:dyDescent="0.3">
      <c r="A4" s="134"/>
      <c r="D4" s="3"/>
    </row>
    <row r="5" spans="1:6" ht="18.75" x14ac:dyDescent="0.3">
      <c r="A5" s="134"/>
      <c r="D5" s="3"/>
    </row>
    <row r="6" spans="1:6" ht="18.75" x14ac:dyDescent="0.3">
      <c r="A6" s="134"/>
      <c r="D6" s="3"/>
    </row>
    <row r="7" spans="1:6" ht="18.75" x14ac:dyDescent="0.3">
      <c r="A7" s="134"/>
      <c r="D7" s="3"/>
    </row>
    <row r="8" spans="1:6" ht="18.75" x14ac:dyDescent="0.3">
      <c r="A8" s="134"/>
      <c r="D8" s="3"/>
    </row>
    <row r="9" spans="1:6" ht="18.75" x14ac:dyDescent="0.3">
      <c r="A9" s="134"/>
      <c r="D9" s="3"/>
    </row>
    <row r="10" spans="1:6" ht="18.75" x14ac:dyDescent="0.3">
      <c r="A10" s="134"/>
      <c r="D10" s="3"/>
    </row>
    <row r="11" spans="1:6" ht="18.75" x14ac:dyDescent="0.3">
      <c r="A11" s="134"/>
      <c r="D11" s="3"/>
    </row>
    <row r="12" spans="1:6" ht="18.75" x14ac:dyDescent="0.3">
      <c r="A12" s="134"/>
      <c r="D12" s="3"/>
    </row>
    <row r="13" spans="1:6" ht="15" customHeight="1" thickBot="1" x14ac:dyDescent="0.35">
      <c r="A13" s="134"/>
      <c r="D13" s="3"/>
    </row>
    <row r="14" spans="1:6" ht="63" customHeight="1" thickBot="1" x14ac:dyDescent="0.3">
      <c r="A14" s="9" t="s">
        <v>83</v>
      </c>
      <c r="B14" s="61" t="s">
        <v>106</v>
      </c>
      <c r="C14" s="9" t="s">
        <v>116</v>
      </c>
      <c r="D14" s="9" t="s">
        <v>120</v>
      </c>
      <c r="E14" s="9" t="s">
        <v>114</v>
      </c>
      <c r="F14" s="9" t="s">
        <v>115</v>
      </c>
    </row>
    <row r="15" spans="1:6" x14ac:dyDescent="0.25">
      <c r="A15" s="97" t="s">
        <v>24</v>
      </c>
      <c r="B15" s="96" t="s">
        <v>109</v>
      </c>
      <c r="C15" s="6">
        <v>25059</v>
      </c>
      <c r="D15" s="62">
        <v>45000</v>
      </c>
      <c r="E15" s="62">
        <f>D15-C15</f>
        <v>19941</v>
      </c>
      <c r="F15" s="73">
        <f>D15/C15</f>
        <v>1.7957620016760445</v>
      </c>
    </row>
    <row r="16" spans="1:6" ht="15.75" thickBot="1" x14ac:dyDescent="0.3">
      <c r="A16" s="81" t="s">
        <v>25</v>
      </c>
      <c r="B16" s="85" t="s">
        <v>109</v>
      </c>
      <c r="C16" s="130">
        <v>34667</v>
      </c>
      <c r="D16" s="58">
        <v>45000</v>
      </c>
      <c r="E16" s="58">
        <f>D16-C16</f>
        <v>10333</v>
      </c>
      <c r="F16" s="60">
        <f>D16/C16</f>
        <v>1.2980644416880607</v>
      </c>
    </row>
    <row r="17" spans="1:6" ht="15.75" thickBot="1" x14ac:dyDescent="0.3">
      <c r="A17" s="8" t="s">
        <v>0</v>
      </c>
      <c r="B17" s="7"/>
      <c r="C17" s="8">
        <f>SUM(C15:C16)</f>
        <v>59726</v>
      </c>
      <c r="D17" s="8">
        <f>SUM(D15:D16)</f>
        <v>90000</v>
      </c>
      <c r="E17" s="8">
        <f>SUM(E15:E16)</f>
        <v>30274</v>
      </c>
      <c r="F17" s="21">
        <f>D17/C17</f>
        <v>1.5068814251749656</v>
      </c>
    </row>
    <row r="19" spans="1:6" ht="50.25" customHeight="1" x14ac:dyDescent="0.25">
      <c r="A19" s="178" t="s">
        <v>136</v>
      </c>
      <c r="B19" s="180"/>
      <c r="C19" s="180"/>
      <c r="D19" s="180"/>
      <c r="E19" s="180"/>
      <c r="F19" s="180"/>
    </row>
    <row r="20" spans="1:6" ht="27" customHeight="1" x14ac:dyDescent="0.25">
      <c r="A20" s="175" t="s">
        <v>121</v>
      </c>
      <c r="B20" s="175"/>
      <c r="C20" s="175"/>
      <c r="D20" s="175"/>
      <c r="E20" s="175"/>
      <c r="F20" s="175"/>
    </row>
  </sheetData>
  <mergeCells count="2">
    <mergeCell ref="A19:F19"/>
    <mergeCell ref="A20:F20"/>
  </mergeCells>
  <pageMargins left="0.51181102362204722" right="0.51181102362204722" top="0.59055118110236227" bottom="0.59055118110236227" header="0.31496062992125984" footer="0.31496062992125984"/>
  <pageSetup paperSize="9" fitToHeight="0" orientation="portrait" r:id="rId1"/>
  <headerFooter>
    <oddFooter>&amp;C&amp;A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topLeftCell="A19" zoomScaleNormal="100" zoomScalePageLayoutView="80" workbookViewId="0">
      <selection activeCell="D54" sqref="D54"/>
    </sheetView>
  </sheetViews>
  <sheetFormatPr defaultRowHeight="15" x14ac:dyDescent="0.25"/>
  <cols>
    <col min="1" max="1" width="56.7109375" customWidth="1"/>
    <col min="2" max="2" width="10.140625" customWidth="1"/>
    <col min="3" max="3" width="17.7109375" customWidth="1"/>
    <col min="4" max="4" width="14.7109375" customWidth="1"/>
    <col min="5" max="6" width="10.28515625" customWidth="1"/>
  </cols>
  <sheetData>
    <row r="1" spans="1:6" ht="31.5" x14ac:dyDescent="0.5">
      <c r="A1" s="133" t="s">
        <v>130</v>
      </c>
      <c r="C1" s="2"/>
    </row>
    <row r="2" spans="1:6" ht="15" customHeight="1" x14ac:dyDescent="0.3">
      <c r="C2" s="2"/>
    </row>
    <row r="3" spans="1:6" ht="15" customHeight="1" x14ac:dyDescent="0.3">
      <c r="C3" s="2"/>
    </row>
    <row r="4" spans="1:6" ht="15" customHeight="1" x14ac:dyDescent="0.3">
      <c r="C4" s="2"/>
    </row>
    <row r="5" spans="1:6" ht="15" customHeight="1" x14ac:dyDescent="0.3">
      <c r="C5" s="2"/>
    </row>
    <row r="6" spans="1:6" ht="15" customHeight="1" x14ac:dyDescent="0.3">
      <c r="C6" s="2"/>
    </row>
    <row r="7" spans="1:6" ht="15" customHeight="1" x14ac:dyDescent="0.3">
      <c r="C7" s="2"/>
    </row>
    <row r="8" spans="1:6" ht="15" customHeight="1" x14ac:dyDescent="0.3">
      <c r="C8" s="2"/>
    </row>
    <row r="9" spans="1:6" ht="15" customHeight="1" x14ac:dyDescent="0.3">
      <c r="C9" s="2"/>
    </row>
    <row r="10" spans="1:6" ht="15.75" thickBot="1" x14ac:dyDescent="0.3"/>
    <row r="11" spans="1:6" ht="30.75" thickBot="1" x14ac:dyDescent="0.3">
      <c r="A11" s="83" t="s">
        <v>129</v>
      </c>
      <c r="B11" s="84" t="s">
        <v>106</v>
      </c>
      <c r="C11" s="9" t="s">
        <v>116</v>
      </c>
      <c r="D11" s="9" t="s">
        <v>120</v>
      </c>
      <c r="E11" s="9" t="s">
        <v>114</v>
      </c>
      <c r="F11" s="9" t="s">
        <v>115</v>
      </c>
    </row>
    <row r="12" spans="1:6" s="25" customFormat="1" x14ac:dyDescent="0.25">
      <c r="A12" s="131" t="s">
        <v>66</v>
      </c>
      <c r="B12" s="132" t="s">
        <v>107</v>
      </c>
      <c r="C12" s="62">
        <v>8739</v>
      </c>
      <c r="D12" s="62">
        <v>12000</v>
      </c>
      <c r="E12" s="62">
        <f>D12-C12</f>
        <v>3261</v>
      </c>
      <c r="F12" s="129">
        <f t="shared" ref="F12:F17" si="0">SUM(D12/C12)</f>
        <v>1.3731548232063164</v>
      </c>
    </row>
    <row r="13" spans="1:6" x14ac:dyDescent="0.25">
      <c r="A13" s="67" t="s">
        <v>68</v>
      </c>
      <c r="B13" s="23" t="s">
        <v>110</v>
      </c>
      <c r="C13" s="29">
        <v>10403</v>
      </c>
      <c r="D13" s="29">
        <v>11740</v>
      </c>
      <c r="E13" s="29">
        <f>D13-C13</f>
        <v>1337</v>
      </c>
      <c r="F13" s="30">
        <f t="shared" si="0"/>
        <v>1.1285206190521966</v>
      </c>
    </row>
    <row r="14" spans="1:6" x14ac:dyDescent="0.25">
      <c r="A14" s="88" t="s">
        <v>67</v>
      </c>
      <c r="B14" s="23" t="s">
        <v>110</v>
      </c>
      <c r="C14" s="17">
        <v>3442</v>
      </c>
      <c r="D14" s="17">
        <v>3799</v>
      </c>
      <c r="E14" s="17">
        <f>D14-C14</f>
        <v>357</v>
      </c>
      <c r="F14" s="87">
        <f t="shared" si="0"/>
        <v>1.1037187681580476</v>
      </c>
    </row>
    <row r="15" spans="1:6" s="25" customFormat="1" x14ac:dyDescent="0.25">
      <c r="A15" s="89" t="s">
        <v>64</v>
      </c>
      <c r="B15" s="28" t="s">
        <v>108</v>
      </c>
      <c r="C15" s="29">
        <v>2468</v>
      </c>
      <c r="D15" s="29">
        <v>3611</v>
      </c>
      <c r="E15" s="29">
        <f>D15-C15</f>
        <v>1143</v>
      </c>
      <c r="F15" s="30">
        <f t="shared" si="0"/>
        <v>1.4631280388978931</v>
      </c>
    </row>
    <row r="16" spans="1:6" ht="15.75" thickBot="1" x14ac:dyDescent="0.3">
      <c r="A16" s="90" t="s">
        <v>65</v>
      </c>
      <c r="B16" s="85" t="s">
        <v>109</v>
      </c>
      <c r="C16" s="58">
        <v>1021</v>
      </c>
      <c r="D16" s="58">
        <v>3809</v>
      </c>
      <c r="E16" s="58">
        <f>D16-C16</f>
        <v>2788</v>
      </c>
      <c r="F16" s="91">
        <f t="shared" si="0"/>
        <v>3.7306562193927522</v>
      </c>
    </row>
    <row r="17" spans="1:6" ht="15.75" thickBot="1" x14ac:dyDescent="0.3">
      <c r="A17" s="64" t="s">
        <v>0</v>
      </c>
      <c r="B17" s="64"/>
      <c r="C17" s="64">
        <f>SUM(C12:C16)</f>
        <v>26073</v>
      </c>
      <c r="D17" s="64">
        <f>SUM(D12:D16)</f>
        <v>34959</v>
      </c>
      <c r="E17" s="64">
        <f>SUM(E12:E16)</f>
        <v>8886</v>
      </c>
      <c r="F17" s="21">
        <f t="shared" si="0"/>
        <v>1.3408123345990104</v>
      </c>
    </row>
    <row r="19" spans="1:6" ht="39.75" customHeight="1" x14ac:dyDescent="0.25">
      <c r="A19" s="175" t="s">
        <v>117</v>
      </c>
      <c r="B19" s="175"/>
      <c r="C19" s="175"/>
      <c r="D19" s="175"/>
      <c r="E19" s="175"/>
      <c r="F19" s="175"/>
    </row>
    <row r="20" spans="1:6" ht="27" customHeight="1" x14ac:dyDescent="0.25">
      <c r="A20" s="175" t="s">
        <v>121</v>
      </c>
      <c r="B20" s="175"/>
      <c r="C20" s="175"/>
      <c r="D20" s="175"/>
      <c r="E20" s="175"/>
      <c r="F20" s="175"/>
    </row>
    <row r="21" spans="1:6" ht="15.75" customHeight="1" x14ac:dyDescent="0.25">
      <c r="A21" s="176" t="s">
        <v>125</v>
      </c>
      <c r="B21" s="176"/>
      <c r="C21" s="176"/>
      <c r="D21" s="176"/>
      <c r="E21" s="176"/>
      <c r="F21" s="176"/>
    </row>
  </sheetData>
  <sortState ref="A5:F10">
    <sortCondition ref="B5"/>
  </sortState>
  <mergeCells count="3">
    <mergeCell ref="A19:F19"/>
    <mergeCell ref="A20:F20"/>
    <mergeCell ref="A21:F21"/>
  </mergeCells>
  <pageMargins left="0.51181102362204722" right="0.51181102362204722" top="0.59055118110236227" bottom="0.59055118110236227" header="0.31496062992125984" footer="0.31496062992125984"/>
  <pageSetup paperSize="9" scale="71" orientation="portrait" r:id="rId1"/>
  <headerFooter>
    <oddFooter>&amp;C&amp;A</oddFooter>
  </headerFooter>
  <rowBreaks count="1" manualBreakCount="1">
    <brk id="10"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pageSetUpPr fitToPage="1"/>
  </sheetPr>
  <dimension ref="A1:F52"/>
  <sheetViews>
    <sheetView zoomScale="60" zoomScaleNormal="60" zoomScalePageLayoutView="80" workbookViewId="0">
      <selection activeCell="AA55" sqref="AA55"/>
    </sheetView>
  </sheetViews>
  <sheetFormatPr defaultRowHeight="15" x14ac:dyDescent="0.25"/>
  <cols>
    <col min="1" max="1" width="54" customWidth="1"/>
    <col min="3" max="3" width="12.85546875" customWidth="1"/>
    <col min="4" max="4" width="17.140625" customWidth="1"/>
    <col min="5" max="5" width="12.5703125" customWidth="1"/>
  </cols>
  <sheetData>
    <row r="1" spans="1:1" ht="31.5" x14ac:dyDescent="0.5">
      <c r="A1" s="133" t="s">
        <v>231</v>
      </c>
    </row>
    <row r="2" spans="1:1" ht="15" customHeight="1" x14ac:dyDescent="0.25"/>
    <row r="3" spans="1:1" ht="15" customHeight="1" x14ac:dyDescent="0.25"/>
    <row r="4" spans="1:1" ht="15" customHeight="1" x14ac:dyDescent="0.25"/>
    <row r="5" spans="1:1" ht="15" customHeight="1" x14ac:dyDescent="0.25"/>
    <row r="6" spans="1:1" ht="15" customHeight="1" x14ac:dyDescent="0.25"/>
    <row r="7" spans="1:1" ht="15" customHeight="1" x14ac:dyDescent="0.25"/>
    <row r="8" spans="1:1" ht="15" customHeight="1" x14ac:dyDescent="0.25"/>
    <row r="9" spans="1:1" ht="15" customHeight="1" x14ac:dyDescent="0.25"/>
    <row r="10" spans="1:1" ht="15" customHeight="1" x14ac:dyDescent="0.25"/>
    <row r="11" spans="1:1" ht="15" customHeight="1" x14ac:dyDescent="0.25"/>
    <row r="12" spans="1:1" ht="15" customHeight="1" x14ac:dyDescent="0.25"/>
    <row r="13" spans="1:1" ht="15" customHeight="1" x14ac:dyDescent="0.25"/>
    <row r="14" spans="1:1" ht="15" customHeight="1" x14ac:dyDescent="0.25"/>
    <row r="15" spans="1:1" ht="15" customHeight="1" x14ac:dyDescent="0.25"/>
    <row r="16" spans="1:1" ht="15.75" thickBot="1" x14ac:dyDescent="0.3"/>
    <row r="17" spans="1:6" ht="30.75" thickBot="1" x14ac:dyDescent="0.3">
      <c r="A17" s="9" t="s">
        <v>230</v>
      </c>
      <c r="B17" s="84" t="s">
        <v>106</v>
      </c>
      <c r="C17" s="9" t="s">
        <v>116</v>
      </c>
      <c r="D17" s="9" t="s">
        <v>120</v>
      </c>
      <c r="E17" s="9" t="s">
        <v>114</v>
      </c>
      <c r="F17" s="9" t="s">
        <v>115</v>
      </c>
    </row>
    <row r="18" spans="1:6" s="25" customFormat="1" x14ac:dyDescent="0.25">
      <c r="A18" s="174" t="s">
        <v>229</v>
      </c>
      <c r="B18" s="132" t="s">
        <v>107</v>
      </c>
      <c r="C18" s="171">
        <v>734026</v>
      </c>
      <c r="D18" s="171">
        <v>981146.78899999999</v>
      </c>
      <c r="E18" s="29">
        <f t="shared" ref="E18:E47" si="0">D18-C18</f>
        <v>247120.78899999999</v>
      </c>
      <c r="F18" s="173">
        <f t="shared" ref="F18:F42" si="1">D18/C18</f>
        <v>1.336664898791051</v>
      </c>
    </row>
    <row r="19" spans="1:6" x14ac:dyDescent="0.25">
      <c r="A19" s="172" t="s">
        <v>228</v>
      </c>
      <c r="B19" s="51" t="s">
        <v>107</v>
      </c>
      <c r="C19" s="29">
        <v>226647</v>
      </c>
      <c r="D19" s="171">
        <v>316046.19699999999</v>
      </c>
      <c r="E19" s="29">
        <f t="shared" si="0"/>
        <v>89399.196999999986</v>
      </c>
      <c r="F19" s="159">
        <f t="shared" si="1"/>
        <v>1.3944424457416158</v>
      </c>
    </row>
    <row r="20" spans="1:6" x14ac:dyDescent="0.25">
      <c r="A20" s="172" t="s">
        <v>227</v>
      </c>
      <c r="B20" s="51" t="s">
        <v>107</v>
      </c>
      <c r="C20" s="29">
        <v>728233</v>
      </c>
      <c r="D20" s="171">
        <v>1054869.6070000001</v>
      </c>
      <c r="E20" s="29">
        <f t="shared" si="0"/>
        <v>326636.60700000008</v>
      </c>
      <c r="F20" s="159">
        <f t="shared" si="1"/>
        <v>1.4485331027294837</v>
      </c>
    </row>
    <row r="21" spans="1:6" s="25" customFormat="1" x14ac:dyDescent="0.25">
      <c r="A21" s="172" t="s">
        <v>226</v>
      </c>
      <c r="B21" s="51" t="s">
        <v>107</v>
      </c>
      <c r="C21" s="29">
        <v>1610428</v>
      </c>
      <c r="D21" s="171">
        <v>2290495.9670000002</v>
      </c>
      <c r="E21" s="29">
        <f t="shared" si="0"/>
        <v>680067.96700000018</v>
      </c>
      <c r="F21" s="159">
        <f t="shared" si="1"/>
        <v>1.422290202977097</v>
      </c>
    </row>
    <row r="22" spans="1:6" x14ac:dyDescent="0.25">
      <c r="A22" s="172" t="s">
        <v>225</v>
      </c>
      <c r="B22" s="51" t="s">
        <v>107</v>
      </c>
      <c r="C22" s="29">
        <v>584313</v>
      </c>
      <c r="D22" s="171">
        <v>805866.80099999998</v>
      </c>
      <c r="E22" s="29">
        <f t="shared" si="0"/>
        <v>221553.80099999998</v>
      </c>
      <c r="F22" s="159">
        <f t="shared" si="1"/>
        <v>1.3791697275261716</v>
      </c>
    </row>
    <row r="23" spans="1:6" x14ac:dyDescent="0.25">
      <c r="A23" s="172" t="s">
        <v>224</v>
      </c>
      <c r="B23" s="51" t="s">
        <v>107</v>
      </c>
      <c r="C23" s="29">
        <v>311908</v>
      </c>
      <c r="D23" s="171">
        <v>427904.59700000001</v>
      </c>
      <c r="E23" s="29">
        <f t="shared" si="0"/>
        <v>115996.59700000001</v>
      </c>
      <c r="F23" s="159">
        <f t="shared" si="1"/>
        <v>1.3718936256844967</v>
      </c>
    </row>
    <row r="24" spans="1:6" x14ac:dyDescent="0.25">
      <c r="A24" s="161" t="s">
        <v>223</v>
      </c>
      <c r="B24" s="23" t="s">
        <v>110</v>
      </c>
      <c r="C24" s="17">
        <v>255552</v>
      </c>
      <c r="D24" s="17">
        <v>315417.03899999999</v>
      </c>
      <c r="E24" s="17">
        <f t="shared" si="0"/>
        <v>59865.03899999999</v>
      </c>
      <c r="F24" s="40">
        <f t="shared" si="1"/>
        <v>1.2342577596731781</v>
      </c>
    </row>
    <row r="25" spans="1:6" x14ac:dyDescent="0.25">
      <c r="A25" s="160" t="s">
        <v>222</v>
      </c>
      <c r="B25" s="27" t="s">
        <v>110</v>
      </c>
      <c r="C25" s="29">
        <v>106814</v>
      </c>
      <c r="D25" s="170">
        <v>141166.40299999999</v>
      </c>
      <c r="E25" s="29">
        <f t="shared" si="0"/>
        <v>34352.402999999991</v>
      </c>
      <c r="F25" s="159">
        <f t="shared" si="1"/>
        <v>1.3216095549272566</v>
      </c>
    </row>
    <row r="26" spans="1:6" x14ac:dyDescent="0.25">
      <c r="A26" s="88" t="s">
        <v>221</v>
      </c>
      <c r="B26" s="23" t="s">
        <v>110</v>
      </c>
      <c r="C26" s="17">
        <v>197054</v>
      </c>
      <c r="D26" s="17">
        <v>238451.171</v>
      </c>
      <c r="E26" s="17">
        <f t="shared" si="0"/>
        <v>41397.171000000002</v>
      </c>
      <c r="F26" s="40">
        <f t="shared" si="1"/>
        <v>1.2100803383844023</v>
      </c>
    </row>
    <row r="27" spans="1:6" x14ac:dyDescent="0.25">
      <c r="A27" s="88" t="s">
        <v>220</v>
      </c>
      <c r="B27" s="23" t="s">
        <v>110</v>
      </c>
      <c r="C27" s="17">
        <v>7094</v>
      </c>
      <c r="D27" s="17">
        <v>9136.4310000000005</v>
      </c>
      <c r="E27" s="17">
        <f t="shared" si="0"/>
        <v>2042.4310000000005</v>
      </c>
      <c r="F27" s="40">
        <f t="shared" si="1"/>
        <v>1.2879096419509446</v>
      </c>
    </row>
    <row r="28" spans="1:6" x14ac:dyDescent="0.25">
      <c r="A28" s="160" t="s">
        <v>219</v>
      </c>
      <c r="B28" s="27" t="s">
        <v>110</v>
      </c>
      <c r="C28" s="29">
        <v>460900</v>
      </c>
      <c r="D28" s="29">
        <v>565018.92599999998</v>
      </c>
      <c r="E28" s="29">
        <f t="shared" si="0"/>
        <v>104118.92599999998</v>
      </c>
      <c r="F28" s="159">
        <f t="shared" si="1"/>
        <v>1.2259035061835539</v>
      </c>
    </row>
    <row r="29" spans="1:6" x14ac:dyDescent="0.25">
      <c r="A29" s="160" t="s">
        <v>218</v>
      </c>
      <c r="B29" s="27" t="s">
        <v>110</v>
      </c>
      <c r="C29" s="29">
        <v>274051</v>
      </c>
      <c r="D29" s="29">
        <v>347089.777</v>
      </c>
      <c r="E29" s="29">
        <f t="shared" si="0"/>
        <v>73038.777000000002</v>
      </c>
      <c r="F29" s="159">
        <f t="shared" si="1"/>
        <v>1.2665152727047155</v>
      </c>
    </row>
    <row r="30" spans="1:6" x14ac:dyDescent="0.25">
      <c r="A30" s="168" t="s">
        <v>217</v>
      </c>
      <c r="B30" s="111" t="s">
        <v>108</v>
      </c>
      <c r="C30" s="17">
        <v>16003</v>
      </c>
      <c r="D30" s="17">
        <v>18553.697</v>
      </c>
      <c r="E30" s="17">
        <f t="shared" si="0"/>
        <v>2550.6970000000001</v>
      </c>
      <c r="F30" s="40">
        <f t="shared" si="1"/>
        <v>1.1593886771230395</v>
      </c>
    </row>
    <row r="31" spans="1:6" x14ac:dyDescent="0.25">
      <c r="A31" s="168" t="s">
        <v>216</v>
      </c>
      <c r="B31" s="111" t="s">
        <v>108</v>
      </c>
      <c r="C31" s="17">
        <v>4163</v>
      </c>
      <c r="D31" s="17">
        <v>4954.7640000000001</v>
      </c>
      <c r="E31" s="17">
        <f t="shared" si="0"/>
        <v>791.76400000000012</v>
      </c>
      <c r="F31" s="40">
        <f t="shared" si="1"/>
        <v>1.1901907278404997</v>
      </c>
    </row>
    <row r="32" spans="1:6" x14ac:dyDescent="0.25">
      <c r="A32" s="168" t="s">
        <v>215</v>
      </c>
      <c r="B32" s="111" t="s">
        <v>108</v>
      </c>
      <c r="C32" s="17">
        <v>4380</v>
      </c>
      <c r="D32" s="17">
        <v>4843.9129999999996</v>
      </c>
      <c r="E32" s="17">
        <f t="shared" si="0"/>
        <v>463.91299999999956</v>
      </c>
      <c r="F32" s="40">
        <f t="shared" si="1"/>
        <v>1.1059162100456621</v>
      </c>
    </row>
    <row r="33" spans="1:6" x14ac:dyDescent="0.25">
      <c r="A33" s="166" t="s">
        <v>214</v>
      </c>
      <c r="B33" s="111" t="s">
        <v>108</v>
      </c>
      <c r="C33" s="17">
        <v>187501</v>
      </c>
      <c r="D33" s="17">
        <v>222824.614</v>
      </c>
      <c r="E33" s="17">
        <f t="shared" si="0"/>
        <v>35323.614000000001</v>
      </c>
      <c r="F33" s="40">
        <f t="shared" si="1"/>
        <v>1.1883916032447828</v>
      </c>
    </row>
    <row r="34" spans="1:6" x14ac:dyDescent="0.25">
      <c r="A34" s="168" t="s">
        <v>213</v>
      </c>
      <c r="B34" s="111" t="s">
        <v>108</v>
      </c>
      <c r="C34" s="17">
        <v>13699</v>
      </c>
      <c r="D34" s="17">
        <v>16313.308000000001</v>
      </c>
      <c r="E34" s="17">
        <f t="shared" si="0"/>
        <v>2614.3080000000009</v>
      </c>
      <c r="F34" s="40">
        <f t="shared" si="1"/>
        <v>1.1908393313380539</v>
      </c>
    </row>
    <row r="35" spans="1:6" x14ac:dyDescent="0.25">
      <c r="A35" s="166" t="s">
        <v>212</v>
      </c>
      <c r="B35" s="111" t="s">
        <v>108</v>
      </c>
      <c r="C35" s="17">
        <v>65845</v>
      </c>
      <c r="D35" s="17">
        <v>80606.414000000004</v>
      </c>
      <c r="E35" s="17">
        <f t="shared" si="0"/>
        <v>14761.414000000004</v>
      </c>
      <c r="F35" s="40">
        <f t="shared" si="1"/>
        <v>1.2241842812666111</v>
      </c>
    </row>
    <row r="36" spans="1:6" x14ac:dyDescent="0.25">
      <c r="A36" s="169" t="s">
        <v>211</v>
      </c>
      <c r="B36" s="28" t="s">
        <v>108</v>
      </c>
      <c r="C36" s="29">
        <v>135538</v>
      </c>
      <c r="D36" s="29">
        <v>160415.633</v>
      </c>
      <c r="E36" s="29">
        <f t="shared" si="0"/>
        <v>24877.633000000002</v>
      </c>
      <c r="F36" s="159">
        <f t="shared" si="1"/>
        <v>1.1835472930100783</v>
      </c>
    </row>
    <row r="37" spans="1:6" x14ac:dyDescent="0.25">
      <c r="A37" s="166" t="s">
        <v>210</v>
      </c>
      <c r="B37" s="111" t="s">
        <v>108</v>
      </c>
      <c r="C37" s="17">
        <v>64258</v>
      </c>
      <c r="D37" s="17">
        <v>81666.403999999995</v>
      </c>
      <c r="E37" s="17">
        <f t="shared" si="0"/>
        <v>17408.403999999995</v>
      </c>
      <c r="F37" s="40">
        <f t="shared" si="1"/>
        <v>1.2709141896728811</v>
      </c>
    </row>
    <row r="38" spans="1:6" x14ac:dyDescent="0.25">
      <c r="A38" s="168" t="s">
        <v>209</v>
      </c>
      <c r="B38" s="111" t="s">
        <v>108</v>
      </c>
      <c r="C38" s="17">
        <v>62850</v>
      </c>
      <c r="D38" s="17">
        <v>79689.212</v>
      </c>
      <c r="E38" s="17">
        <f t="shared" si="0"/>
        <v>16839.212</v>
      </c>
      <c r="F38" s="40">
        <f t="shared" si="1"/>
        <v>1.267927000795545</v>
      </c>
    </row>
    <row r="39" spans="1:6" x14ac:dyDescent="0.25">
      <c r="A39" s="167" t="s">
        <v>208</v>
      </c>
      <c r="B39" s="28" t="s">
        <v>108</v>
      </c>
      <c r="C39" s="29">
        <v>127678</v>
      </c>
      <c r="D39" s="29">
        <v>154286.44099999999</v>
      </c>
      <c r="E39" s="29">
        <f t="shared" si="0"/>
        <v>26608.440999999992</v>
      </c>
      <c r="F39" s="159">
        <f t="shared" si="1"/>
        <v>1.2084027083757578</v>
      </c>
    </row>
    <row r="40" spans="1:6" x14ac:dyDescent="0.25">
      <c r="A40" s="166" t="s">
        <v>207</v>
      </c>
      <c r="B40" s="111" t="s">
        <v>108</v>
      </c>
      <c r="C40" s="17">
        <v>64008</v>
      </c>
      <c r="D40" s="17">
        <v>59076.807000000001</v>
      </c>
      <c r="E40" s="17">
        <f t="shared" si="0"/>
        <v>-4931.1929999999993</v>
      </c>
      <c r="F40" s="40">
        <f t="shared" si="1"/>
        <v>0.92295973940757403</v>
      </c>
    </row>
    <row r="41" spans="1:6" x14ac:dyDescent="0.25">
      <c r="A41" s="167" t="s">
        <v>206</v>
      </c>
      <c r="B41" s="28" t="s">
        <v>108</v>
      </c>
      <c r="C41" s="29">
        <v>287983</v>
      </c>
      <c r="D41" s="29">
        <v>337248.96100000001</v>
      </c>
      <c r="E41" s="29">
        <f t="shared" si="0"/>
        <v>49265.96100000001</v>
      </c>
      <c r="F41" s="159">
        <f t="shared" si="1"/>
        <v>1.1710724626106404</v>
      </c>
    </row>
    <row r="42" spans="1:6" x14ac:dyDescent="0.25">
      <c r="A42" s="166" t="s">
        <v>205</v>
      </c>
      <c r="B42" s="111" t="s">
        <v>108</v>
      </c>
      <c r="C42" s="17">
        <v>74069</v>
      </c>
      <c r="D42" s="17">
        <v>87372.483999999997</v>
      </c>
      <c r="E42" s="17">
        <f t="shared" si="0"/>
        <v>13303.483999999997</v>
      </c>
      <c r="F42" s="40">
        <f t="shared" si="1"/>
        <v>1.1796093372396008</v>
      </c>
    </row>
    <row r="43" spans="1:6" x14ac:dyDescent="0.25">
      <c r="A43" s="165" t="s">
        <v>204</v>
      </c>
      <c r="B43" s="163" t="s">
        <v>109</v>
      </c>
      <c r="C43" s="17">
        <v>0</v>
      </c>
      <c r="D43" s="17">
        <v>1547.011</v>
      </c>
      <c r="E43" s="17">
        <f t="shared" si="0"/>
        <v>1547.011</v>
      </c>
      <c r="F43" s="40"/>
    </row>
    <row r="44" spans="1:6" x14ac:dyDescent="0.25">
      <c r="A44" s="164" t="s">
        <v>203</v>
      </c>
      <c r="B44" s="163" t="s">
        <v>109</v>
      </c>
      <c r="C44" s="17">
        <v>1163</v>
      </c>
      <c r="D44" s="17">
        <v>1263.3430000000001</v>
      </c>
      <c r="E44" s="17">
        <f t="shared" si="0"/>
        <v>100.34300000000007</v>
      </c>
      <c r="F44" s="40">
        <f>D44/C44</f>
        <v>1.0862794496990542</v>
      </c>
    </row>
    <row r="45" spans="1:6" x14ac:dyDescent="0.25">
      <c r="A45" s="164" t="s">
        <v>202</v>
      </c>
      <c r="B45" s="163" t="s">
        <v>109</v>
      </c>
      <c r="C45" s="17">
        <v>4222</v>
      </c>
      <c r="D45" s="17">
        <v>4712.7340000000004</v>
      </c>
      <c r="E45" s="17">
        <f t="shared" si="0"/>
        <v>490.73400000000038</v>
      </c>
      <c r="F45" s="40">
        <f>D45/C45</f>
        <v>1.1162325911890101</v>
      </c>
    </row>
    <row r="46" spans="1:6" x14ac:dyDescent="0.25">
      <c r="A46" s="164" t="s">
        <v>201</v>
      </c>
      <c r="B46" s="163" t="s">
        <v>109</v>
      </c>
      <c r="C46" s="17">
        <v>2282</v>
      </c>
      <c r="D46" s="17">
        <v>2692.57</v>
      </c>
      <c r="E46" s="17">
        <f t="shared" si="0"/>
        <v>410.57000000000016</v>
      </c>
      <c r="F46" s="40">
        <f>D46/C46</f>
        <v>1.1799167397020158</v>
      </c>
    </row>
    <row r="47" spans="1:6" ht="15.75" thickBot="1" x14ac:dyDescent="0.3">
      <c r="A47" s="164" t="s">
        <v>200</v>
      </c>
      <c r="B47" s="163" t="s">
        <v>109</v>
      </c>
      <c r="C47" s="17">
        <v>4762</v>
      </c>
      <c r="D47" s="17">
        <v>5686.95</v>
      </c>
      <c r="E47" s="17">
        <f t="shared" si="0"/>
        <v>924.94999999999982</v>
      </c>
      <c r="F47" s="40">
        <f>D47/C47</f>
        <v>1.1942356152876943</v>
      </c>
    </row>
    <row r="48" spans="1:6" ht="15.75" thickBot="1" x14ac:dyDescent="0.3">
      <c r="A48" s="64" t="s">
        <v>0</v>
      </c>
      <c r="B48" s="64"/>
      <c r="C48" s="64">
        <f>SUM(C18:C47)</f>
        <v>6617424</v>
      </c>
      <c r="D48" s="64">
        <f>SUM(D18:D47)</f>
        <v>8816364.964999998</v>
      </c>
      <c r="E48" s="64">
        <f>SUM(E18:E47)</f>
        <v>2198940.9650000008</v>
      </c>
      <c r="F48" s="21">
        <f>SUM(D48/C48)</f>
        <v>1.332295613066353</v>
      </c>
    </row>
    <row r="50" spans="1:6" ht="38.25" customHeight="1" x14ac:dyDescent="0.25">
      <c r="A50" s="175" t="s">
        <v>199</v>
      </c>
      <c r="B50" s="175"/>
      <c r="C50" s="175"/>
      <c r="D50" s="175"/>
      <c r="E50" s="175"/>
      <c r="F50" s="175"/>
    </row>
    <row r="51" spans="1:6" x14ac:dyDescent="0.25">
      <c r="A51" s="175" t="s">
        <v>121</v>
      </c>
      <c r="B51" s="175"/>
      <c r="C51" s="175"/>
      <c r="D51" s="175"/>
      <c r="E51" s="175"/>
      <c r="F51" s="175"/>
    </row>
    <row r="52" spans="1:6" x14ac:dyDescent="0.25">
      <c r="A52" s="176" t="s">
        <v>125</v>
      </c>
      <c r="B52" s="176"/>
      <c r="C52" s="176"/>
      <c r="D52" s="176"/>
      <c r="E52" s="176"/>
      <c r="F52" s="176"/>
    </row>
  </sheetData>
  <mergeCells count="3">
    <mergeCell ref="A50:F50"/>
    <mergeCell ref="A51:F51"/>
    <mergeCell ref="A52:F52"/>
  </mergeCells>
  <pageMargins left="0.70866141732283461" right="0.70866141732283461" top="0.78740157480314965" bottom="0.59055118110236215" header="0.31496062992125984" footer="0.31496062992125984"/>
  <pageSetup paperSize="9" scale="31" orientation="portrait" r:id="rId1"/>
  <headerFooter>
    <oddFooter>&amp;C&amp;A</oddFooter>
  </headerFooter>
  <rowBreaks count="1" manualBreakCount="1">
    <brk id="16"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8"/>
  <sheetViews>
    <sheetView topLeftCell="A7" zoomScalePageLayoutView="80" workbookViewId="0">
      <selection activeCell="C28" sqref="C28"/>
    </sheetView>
  </sheetViews>
  <sheetFormatPr defaultRowHeight="15" x14ac:dyDescent="0.25"/>
  <cols>
    <col min="1" max="1" width="49.28515625" customWidth="1"/>
    <col min="3" max="3" width="17.7109375" customWidth="1"/>
    <col min="4" max="4" width="14.28515625" customWidth="1"/>
    <col min="5" max="5" width="11.5703125" customWidth="1"/>
    <col min="9" max="9" width="9.140625" customWidth="1"/>
    <col min="11" max="11" width="9.140625" customWidth="1"/>
  </cols>
  <sheetData>
    <row r="1" spans="1:6" ht="31.5" x14ac:dyDescent="0.5">
      <c r="A1" s="133" t="s">
        <v>140</v>
      </c>
      <c r="C1" s="3"/>
    </row>
    <row r="2" spans="1:6" ht="15" customHeight="1" x14ac:dyDescent="0.3">
      <c r="C2" s="3"/>
    </row>
    <row r="3" spans="1:6" ht="15" customHeight="1" x14ac:dyDescent="0.3">
      <c r="C3" s="3"/>
    </row>
    <row r="4" spans="1:6" ht="15" customHeight="1" x14ac:dyDescent="0.3">
      <c r="C4" s="3"/>
    </row>
    <row r="5" spans="1:6" ht="15" customHeight="1" x14ac:dyDescent="0.3">
      <c r="C5" s="3"/>
    </row>
    <row r="6" spans="1:6" ht="15" customHeight="1" x14ac:dyDescent="0.3">
      <c r="C6" s="3"/>
    </row>
    <row r="7" spans="1:6" ht="15" customHeight="1" x14ac:dyDescent="0.3">
      <c r="C7" s="3"/>
    </row>
    <row r="8" spans="1:6" ht="15" customHeight="1" x14ac:dyDescent="0.3">
      <c r="C8" s="3"/>
    </row>
    <row r="9" spans="1:6" ht="15" customHeight="1" x14ac:dyDescent="0.3">
      <c r="C9" s="3"/>
    </row>
    <row r="10" spans="1:6" ht="15" customHeight="1" x14ac:dyDescent="0.3">
      <c r="C10" s="3"/>
    </row>
    <row r="11" spans="1:6" ht="15" customHeight="1" x14ac:dyDescent="0.3">
      <c r="C11" s="3"/>
    </row>
    <row r="13" spans="1:6" ht="15.75" thickBot="1" x14ac:dyDescent="0.3"/>
    <row r="14" spans="1:6" ht="63" customHeight="1" thickBot="1" x14ac:dyDescent="0.3">
      <c r="A14" s="9" t="s">
        <v>84</v>
      </c>
      <c r="B14" s="56" t="s">
        <v>106</v>
      </c>
      <c r="C14" s="9" t="s">
        <v>116</v>
      </c>
      <c r="D14" s="9" t="s">
        <v>120</v>
      </c>
      <c r="E14" s="9" t="s">
        <v>114</v>
      </c>
      <c r="F14" s="9" t="s">
        <v>115</v>
      </c>
    </row>
    <row r="15" spans="1:6" x14ac:dyDescent="0.25">
      <c r="A15" s="65" t="s">
        <v>100</v>
      </c>
      <c r="B15" s="98" t="s">
        <v>107</v>
      </c>
      <c r="C15" s="62">
        <v>40977.476999999999</v>
      </c>
      <c r="D15" s="62">
        <v>40790.258999999998</v>
      </c>
      <c r="E15" s="62">
        <f t="shared" ref="E15:E23" si="0">D15-C15</f>
        <v>-187.21800000000076</v>
      </c>
      <c r="F15" s="73">
        <f t="shared" ref="F15:F22" si="1">D15/C15</f>
        <v>0.99543119748441322</v>
      </c>
    </row>
    <row r="16" spans="1:6" x14ac:dyDescent="0.25">
      <c r="A16" s="66" t="s">
        <v>99</v>
      </c>
      <c r="B16" s="53" t="s">
        <v>110</v>
      </c>
      <c r="C16" s="17">
        <v>30163.792000000001</v>
      </c>
      <c r="D16" s="62">
        <v>28289.277999999998</v>
      </c>
      <c r="E16" s="62">
        <f t="shared" si="0"/>
        <v>-1874.5140000000029</v>
      </c>
      <c r="F16" s="40">
        <f t="shared" si="1"/>
        <v>0.93785549243941202</v>
      </c>
    </row>
    <row r="17" spans="1:6" x14ac:dyDescent="0.25">
      <c r="A17" s="66" t="s">
        <v>103</v>
      </c>
      <c r="B17" s="53" t="s">
        <v>110</v>
      </c>
      <c r="C17" s="17">
        <v>22734.508999999998</v>
      </c>
      <c r="D17" s="62">
        <v>15251.539000000001</v>
      </c>
      <c r="E17" s="62">
        <f t="shared" si="0"/>
        <v>-7482.9699999999975</v>
      </c>
      <c r="F17" s="40">
        <f t="shared" si="1"/>
        <v>0.67085411873201228</v>
      </c>
    </row>
    <row r="18" spans="1:6" x14ac:dyDescent="0.25">
      <c r="A18" s="67" t="s">
        <v>104</v>
      </c>
      <c r="B18" s="53" t="s">
        <v>110</v>
      </c>
      <c r="C18" s="17">
        <v>16886.223000000002</v>
      </c>
      <c r="D18" s="62">
        <v>15478.998</v>
      </c>
      <c r="E18" s="62">
        <f t="shared" si="0"/>
        <v>-1407.2250000000022</v>
      </c>
      <c r="F18" s="40">
        <f t="shared" si="1"/>
        <v>0.91666431267667126</v>
      </c>
    </row>
    <row r="19" spans="1:6" x14ac:dyDescent="0.25">
      <c r="A19" s="67" t="s">
        <v>69</v>
      </c>
      <c r="B19" s="53" t="s">
        <v>110</v>
      </c>
      <c r="C19" s="17">
        <v>8269.7389999999996</v>
      </c>
      <c r="D19" s="62">
        <v>6563.7979999999998</v>
      </c>
      <c r="E19" s="62">
        <f t="shared" si="0"/>
        <v>-1705.9409999999998</v>
      </c>
      <c r="F19" s="40">
        <f t="shared" si="1"/>
        <v>0.79371283664454229</v>
      </c>
    </row>
    <row r="20" spans="1:6" x14ac:dyDescent="0.25">
      <c r="A20" s="67" t="s">
        <v>87</v>
      </c>
      <c r="B20" s="53" t="s">
        <v>110</v>
      </c>
      <c r="C20" s="17">
        <v>7013.4830000000002</v>
      </c>
      <c r="D20" s="62">
        <v>5806.8779999999997</v>
      </c>
      <c r="E20" s="62">
        <f t="shared" si="0"/>
        <v>-1206.6050000000005</v>
      </c>
      <c r="F20" s="40">
        <f t="shared" si="1"/>
        <v>0.82795923223881762</v>
      </c>
    </row>
    <row r="21" spans="1:6" x14ac:dyDescent="0.25">
      <c r="A21" s="68" t="s">
        <v>98</v>
      </c>
      <c r="B21" s="54" t="s">
        <v>108</v>
      </c>
      <c r="C21" s="17">
        <v>6708.81</v>
      </c>
      <c r="D21" s="62">
        <v>1027.626</v>
      </c>
      <c r="E21" s="62">
        <f t="shared" si="0"/>
        <v>-5681.1840000000002</v>
      </c>
      <c r="F21" s="40">
        <f t="shared" si="1"/>
        <v>0.15317560044180711</v>
      </c>
    </row>
    <row r="22" spans="1:6" x14ac:dyDescent="0.25">
      <c r="A22" s="69" t="s">
        <v>105</v>
      </c>
      <c r="B22" s="54" t="s">
        <v>108</v>
      </c>
      <c r="C22" s="17">
        <v>6292.9669999999996</v>
      </c>
      <c r="D22" s="62">
        <v>5680.1180000000004</v>
      </c>
      <c r="E22" s="62">
        <f t="shared" si="0"/>
        <v>-612.84899999999925</v>
      </c>
      <c r="F22" s="40">
        <f t="shared" si="1"/>
        <v>0.90261366379324737</v>
      </c>
    </row>
    <row r="23" spans="1:6" ht="15.75" thickBot="1" x14ac:dyDescent="0.3">
      <c r="A23" s="70" t="s">
        <v>139</v>
      </c>
      <c r="B23" s="99" t="s">
        <v>109</v>
      </c>
      <c r="C23" s="58">
        <v>0</v>
      </c>
      <c r="D23" s="62">
        <v>372</v>
      </c>
      <c r="E23" s="62">
        <f t="shared" si="0"/>
        <v>372</v>
      </c>
      <c r="F23" s="60"/>
    </row>
    <row r="24" spans="1:6" ht="15.75" thickBot="1" x14ac:dyDescent="0.3">
      <c r="A24" s="64" t="s">
        <v>0</v>
      </c>
      <c r="B24" s="12"/>
      <c r="C24" s="8">
        <f>SUM(C15:C23)</f>
        <v>139047</v>
      </c>
      <c r="D24" s="8">
        <f>SUM(D15:D23)</f>
        <v>119260.49399999999</v>
      </c>
      <c r="E24" s="8">
        <f>SUM(E15:E23)</f>
        <v>-19786.506000000001</v>
      </c>
      <c r="F24" s="21">
        <f>D24/C24</f>
        <v>0.85769915208526604</v>
      </c>
    </row>
    <row r="26" spans="1:6" ht="40.5" customHeight="1" x14ac:dyDescent="0.25">
      <c r="A26" s="175" t="s">
        <v>117</v>
      </c>
      <c r="B26" s="175"/>
      <c r="C26" s="175"/>
      <c r="D26" s="175"/>
      <c r="E26" s="175"/>
      <c r="F26" s="175"/>
    </row>
    <row r="27" spans="1:6" ht="45" customHeight="1" x14ac:dyDescent="0.25">
      <c r="A27" s="181" t="s">
        <v>121</v>
      </c>
      <c r="B27" s="181"/>
      <c r="C27" s="181"/>
      <c r="D27" s="181"/>
      <c r="E27" s="181"/>
      <c r="F27" s="181"/>
    </row>
    <row r="28" spans="1:6" x14ac:dyDescent="0.25">
      <c r="C28" s="10"/>
    </row>
  </sheetData>
  <mergeCells count="2">
    <mergeCell ref="A26:F26"/>
    <mergeCell ref="A27:F27"/>
  </mergeCells>
  <printOptions horizontalCentered="1"/>
  <pageMargins left="0.7" right="0.7" top="0.75" bottom="0.75" header="0.3" footer="0.3"/>
  <pageSetup paperSize="9" scale="72" fitToHeight="0" orientation="portrait" r:id="rId1"/>
  <headerFooter>
    <oddFooter>&amp;C&amp;A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13</vt:i4>
      </vt:variant>
      <vt:variant>
        <vt:lpstr>Pojmenované oblasti</vt:lpstr>
      </vt:variant>
      <vt:variant>
        <vt:i4>4</vt:i4>
      </vt:variant>
    </vt:vector>
  </HeadingPairs>
  <TitlesOfParts>
    <vt:vector size="17" baseType="lpstr">
      <vt:lpstr>AV</vt:lpstr>
      <vt:lpstr>MD</vt:lpstr>
      <vt:lpstr>MK</vt:lpstr>
      <vt:lpstr>MO</vt:lpstr>
      <vt:lpstr>MPO</vt:lpstr>
      <vt:lpstr>MPSV</vt:lpstr>
      <vt:lpstr>MŠMT rez</vt:lpstr>
      <vt:lpstr>MŠMT VŠ</vt:lpstr>
      <vt:lpstr>MV</vt:lpstr>
      <vt:lpstr>MZd</vt:lpstr>
      <vt:lpstr>MZe</vt:lpstr>
      <vt:lpstr>MZV</vt:lpstr>
      <vt:lpstr>MŽP</vt:lpstr>
      <vt:lpstr>'MŠMT rez'!Názvy_tisku</vt:lpstr>
      <vt:lpstr>'MŠMT VŠ'!Názvy_tisku</vt:lpstr>
      <vt:lpstr>MPO!Oblast_tisku</vt:lpstr>
      <vt:lpstr>MPSV!Oblast_tisku</vt:lpstr>
    </vt:vector>
  </TitlesOfParts>
  <Company>Úřad vlády ČR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Kureková Lucie</dc:creator>
  <cp:lastModifiedBy>Miholová Kateřina</cp:lastModifiedBy>
  <cp:lastPrinted>2022-10-04T11:08:17Z</cp:lastPrinted>
  <dcterms:created xsi:type="dcterms:W3CDTF">2018-03-15T12:13:48Z</dcterms:created>
  <dcterms:modified xsi:type="dcterms:W3CDTF">2022-10-19T13:41:14Z</dcterms:modified>
</cp:coreProperties>
</file>